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2300" tabRatio="500" activeTab="0"/>
  </bookViews>
  <sheets>
    <sheet name="RAW_LIST" sheetId="1" r:id="rId1"/>
    <sheet name="LIST_SETUP" sheetId="2" r:id="rId2"/>
  </sheets>
  <definedNames/>
  <calcPr fullCalcOnLoad="1"/>
</workbook>
</file>

<file path=xl/sharedStrings.xml><?xml version="1.0" encoding="utf-8"?>
<sst xmlns="http://schemas.openxmlformats.org/spreadsheetml/2006/main" count="447" uniqueCount="239">
  <si>
    <t>1 paire de basket</t>
  </si>
  <si>
    <t>3 tee-shirt manches longues</t>
  </si>
  <si>
    <t>1 paire de tong</t>
  </si>
  <si>
    <t>Chaussures</t>
  </si>
  <si>
    <t>To be shown</t>
  </si>
  <si>
    <t>yes</t>
  </si>
  <si>
    <t>yes</t>
  </si>
  <si>
    <t>yes</t>
  </si>
  <si>
    <t>yes</t>
  </si>
  <si>
    <t>yes</t>
  </si>
  <si>
    <t>Froid</t>
  </si>
  <si>
    <t>no</t>
  </si>
  <si>
    <t>Electrique</t>
  </si>
  <si>
    <t>Banddar Abbas - Mumbai (Iran - Inde)</t>
  </si>
  <si>
    <t>Cosommable</t>
  </si>
  <si>
    <t>Essence</t>
  </si>
  <si>
    <t>Veste securite reflechissant</t>
  </si>
  <si>
    <t>Passeport</t>
  </si>
  <si>
    <t>Billet Avion</t>
  </si>
  <si>
    <t>AVION - Hanoi / Bueno-Aires</t>
  </si>
  <si>
    <t>AVION - New-York / Paris</t>
  </si>
  <si>
    <t>AVION - New-York / Paris</t>
  </si>
  <si>
    <t>1 telephone portable HTC (wifi)</t>
  </si>
  <si>
    <t>1 cle USB 8Gb</t>
  </si>
  <si>
    <t>USA &amp; Canada</t>
  </si>
  <si>
    <t>Amerique du Sud</t>
  </si>
  <si>
    <t>Video</t>
  </si>
  <si>
    <t>Camera Helmey Hera True HD</t>
  </si>
  <si>
    <t>Randon Inox 2 Personne</t>
  </si>
  <si>
    <t>Popote</t>
  </si>
  <si>
    <t>Lampe</t>
  </si>
  <si>
    <t>Petzl - Zoom Halogene</t>
  </si>
  <si>
    <t>GPS</t>
  </si>
  <si>
    <t>Zummo 660</t>
  </si>
  <si>
    <t>1 disque dur externe 1Tb</t>
  </si>
  <si>
    <t>BMW Pro Winter</t>
  </si>
  <si>
    <t>Boule caisse</t>
  </si>
  <si>
    <t>Turquie</t>
  </si>
  <si>
    <t>Argentine</t>
  </si>
  <si>
    <t>Chili</t>
  </si>
  <si>
    <t>Mexico</t>
  </si>
  <si>
    <t>USA</t>
  </si>
  <si>
    <t>Lampe frontale</t>
  </si>
  <si>
    <t>Duvet grand froid</t>
  </si>
  <si>
    <t>Popote</t>
  </si>
  <si>
    <t>Sac poubelle</t>
  </si>
  <si>
    <t>Couteau</t>
  </si>
  <si>
    <t>OK</t>
  </si>
  <si>
    <t>Couverture internationale</t>
  </si>
  <si>
    <t>Carnet de douane</t>
  </si>
  <si>
    <t>carnet de douane - F650GS 2008</t>
  </si>
  <si>
    <t>Carnet de douane francais</t>
  </si>
  <si>
    <t>Carnet de douane anglais</t>
  </si>
  <si>
    <t>Couverture de survie</t>
  </si>
  <si>
    <t>Boules quies moulees (speciale moto)</t>
  </si>
  <si>
    <t>Gants</t>
  </si>
  <si>
    <t>Visa Turquie</t>
  </si>
  <si>
    <t>Visa Armenie</t>
  </si>
  <si>
    <t>Visa Iran</t>
  </si>
  <si>
    <t>Visa Inde</t>
  </si>
  <si>
    <t>Visa Nepal</t>
  </si>
  <si>
    <t>Visa Thailand</t>
  </si>
  <si>
    <t>Visa Laos</t>
  </si>
  <si>
    <t>Visa Vietnam</t>
  </si>
  <si>
    <t>Visa Cambodge</t>
  </si>
  <si>
    <t xml:space="preserve">Carnet de douane - Moto 1 (F650GS mono) </t>
  </si>
  <si>
    <t>Papier Administratif</t>
  </si>
  <si>
    <t>Electronique</t>
  </si>
  <si>
    <t>Appareil photo relex (Canon 5D)</t>
  </si>
  <si>
    <t>Flash</t>
  </si>
  <si>
    <t>Carte Memoire</t>
  </si>
  <si>
    <t>Disque Dur Externe</t>
  </si>
  <si>
    <t>Ordinateur Portable</t>
  </si>
  <si>
    <t>Camera video HD montable sur casque</t>
  </si>
  <si>
    <t>adaptateur electrique universel</t>
  </si>
  <si>
    <t>Sac de reservoir</t>
  </si>
  <si>
    <t>Bulle haute ("pare brise")</t>
  </si>
  <si>
    <t>Valises aluminium</t>
  </si>
  <si>
    <t>Rechaud a essence</t>
  </si>
  <si>
    <t>The North Face - SnowShoe</t>
  </si>
  <si>
    <t>Bottes</t>
  </si>
  <si>
    <t>Chaussettes</t>
  </si>
  <si>
    <t>Visa</t>
  </si>
  <si>
    <t>Armenie</t>
  </si>
  <si>
    <t>Iran</t>
  </si>
  <si>
    <t>Inde</t>
  </si>
  <si>
    <t>Nepal</t>
  </si>
  <si>
    <t>Thailand</t>
  </si>
  <si>
    <t>Vietnam</t>
  </si>
  <si>
    <t>Cambodge</t>
  </si>
  <si>
    <t>Electronique</t>
  </si>
  <si>
    <t>Photo</t>
  </si>
  <si>
    <t>Canon 5D</t>
  </si>
  <si>
    <t>Compact Flash 2 x 16 Gb</t>
  </si>
  <si>
    <t>Equipement Moto</t>
  </si>
  <si>
    <t>Tankbag</t>
  </si>
  <si>
    <t>Touratech Tankbag</t>
  </si>
  <si>
    <t>1 maillot de bain</t>
  </si>
  <si>
    <t>TOTAL DEPENSES INDIVIDUELLES</t>
  </si>
  <si>
    <t>Avances individuelles</t>
  </si>
  <si>
    <t>Papiers Administratif</t>
  </si>
  <si>
    <t>TOTAL AVANCES INDIVIDUELLES</t>
  </si>
  <si>
    <t>Habillement Moto</t>
  </si>
  <si>
    <t>Fret</t>
  </si>
  <si>
    <t>Hygiene</t>
  </si>
  <si>
    <t>Vetement</t>
  </si>
  <si>
    <t>Assurance</t>
  </si>
  <si>
    <t>Vie quotidienne</t>
  </si>
  <si>
    <t>Camping (individuel)</t>
  </si>
  <si>
    <t>Trousse a pharmacie</t>
  </si>
  <si>
    <t>Canon 430EX</t>
  </si>
  <si>
    <t>Sous-vetement microfibre</t>
  </si>
  <si>
    <t>Veste</t>
  </si>
  <si>
    <t>Perou</t>
  </si>
  <si>
    <t>Colombie</t>
  </si>
  <si>
    <t>Panama</t>
  </si>
  <si>
    <t>Costa Rica</t>
  </si>
  <si>
    <t>Nicaragua</t>
  </si>
  <si>
    <t>Honduras</t>
  </si>
  <si>
    <t>Guatemala</t>
  </si>
  <si>
    <t>Belize</t>
  </si>
  <si>
    <t>Laos</t>
  </si>
  <si>
    <t>assumption - 4.5L / 100km - 60000k</t>
  </si>
  <si>
    <t>1 paire boule caisse moulee</t>
  </si>
  <si>
    <t>Amerique Centrale</t>
  </si>
  <si>
    <t>Asie du Sud-Est et Inde</t>
  </si>
  <si>
    <t>Moyen-Orient</t>
  </si>
  <si>
    <t>Europe</t>
  </si>
  <si>
    <t>TOTAL</t>
  </si>
  <si>
    <t>BATEAU - Banddar Abbas / Bombay</t>
  </si>
  <si>
    <t>AVION - Katmandou / Singapoure</t>
  </si>
  <si>
    <t>Essence</t>
  </si>
  <si>
    <t>4,5L / 100 km - 60 000km</t>
  </si>
  <si>
    <t>Trousse a outil</t>
  </si>
  <si>
    <t>Pansements</t>
  </si>
  <si>
    <t>Double peau (ampoule)</t>
  </si>
  <si>
    <t>Betadine</t>
  </si>
  <si>
    <t>Biafine</t>
  </si>
  <si>
    <t>OK</t>
  </si>
  <si>
    <t>A completer avant le depart</t>
  </si>
  <si>
    <t>Chaussettes montantes</t>
  </si>
  <si>
    <t>Talky Walky (communication inter moto)</t>
  </si>
  <si>
    <t>OK</t>
  </si>
  <si>
    <t>1 pulls polaires</t>
  </si>
  <si>
    <t>4 paries de chaussettes montantes montagne</t>
  </si>
  <si>
    <t>Assurance medicale couverture mondiale</t>
  </si>
  <si>
    <t>Assurance moto tier couverture mondiale</t>
  </si>
  <si>
    <t>Ouvre-boite decapsuleur</t>
  </si>
  <si>
    <t>4 paries de chaussettes montantes</t>
  </si>
  <si>
    <t>1 veste polaire</t>
  </si>
  <si>
    <t>Froid</t>
  </si>
  <si>
    <t>Touratech Windscreen</t>
  </si>
  <si>
    <t>Touratech Zega Pro</t>
  </si>
  <si>
    <t>Valises</t>
  </si>
  <si>
    <t>Windscreen</t>
  </si>
  <si>
    <t>Roll Bar</t>
  </si>
  <si>
    <t>Barre protection moteur</t>
  </si>
  <si>
    <t>Camping</t>
  </si>
  <si>
    <t>Camping</t>
  </si>
  <si>
    <t>Camping</t>
  </si>
  <si>
    <t>Rechaud</t>
  </si>
  <si>
    <t>WHISPERLITE INTERNATIONAL</t>
  </si>
  <si>
    <t>Tente</t>
  </si>
  <si>
    <t>Ferrino - Eclipse 3</t>
  </si>
  <si>
    <t>Trousse de toilette</t>
  </si>
  <si>
    <t>Hygiene</t>
  </si>
  <si>
    <t>gel douche</t>
  </si>
  <si>
    <t>brosse a dent</t>
  </si>
  <si>
    <t>dentifrice</t>
  </si>
  <si>
    <t>shampoing</t>
  </si>
  <si>
    <t>rasoir</t>
  </si>
  <si>
    <t>mousse a raser</t>
  </si>
  <si>
    <t>peigne</t>
  </si>
  <si>
    <t>lingette nettoyantes</t>
  </si>
  <si>
    <t>deodorants</t>
  </si>
  <si>
    <t>Duvet</t>
  </si>
  <si>
    <t>1 couteau</t>
  </si>
  <si>
    <t>sac poubelle</t>
  </si>
  <si>
    <t>Divers</t>
  </si>
  <si>
    <t>Divers</t>
  </si>
  <si>
    <t>Tenue de pluie</t>
  </si>
  <si>
    <t>BMW</t>
  </si>
  <si>
    <t>Vetement</t>
  </si>
  <si>
    <t>Vetement</t>
  </si>
  <si>
    <t>Chaud</t>
  </si>
  <si>
    <t>4 calecons</t>
  </si>
  <si>
    <t>1 survetement</t>
  </si>
  <si>
    <t>1 jean</t>
  </si>
  <si>
    <t>Isolation tout temps</t>
  </si>
  <si>
    <t>2 pulls polaires</t>
  </si>
  <si>
    <t>Camel Bag</t>
  </si>
  <si>
    <t>1 Camel Bag</t>
  </si>
  <si>
    <t>Froid</t>
  </si>
  <si>
    <t>Moto outils</t>
  </si>
  <si>
    <t>carnet de douane - F650GS 2006</t>
  </si>
  <si>
    <t>Informatique</t>
  </si>
  <si>
    <t>1 adaptateur electrique universel</t>
  </si>
  <si>
    <t>Transport</t>
  </si>
  <si>
    <t>fret moto</t>
  </si>
  <si>
    <t>New York - Madrid</t>
  </si>
  <si>
    <t>Hanoi - Santiago</t>
  </si>
  <si>
    <t>Sante</t>
  </si>
  <si>
    <t>Vaccins</t>
  </si>
  <si>
    <t>Hepatite A</t>
  </si>
  <si>
    <t>Hepatite B</t>
  </si>
  <si>
    <t>Typhoide</t>
  </si>
  <si>
    <t>Rage</t>
  </si>
  <si>
    <t>Diphterie, Tetanos, Poliomyelite (rappel)</t>
  </si>
  <si>
    <t>Encephalite Japonaise</t>
  </si>
  <si>
    <t>Fievre Jaune</t>
  </si>
  <si>
    <t>Meningite a meningocoque A et C</t>
  </si>
  <si>
    <t>Categorie</t>
  </si>
  <si>
    <t>Sous-categorie</t>
  </si>
  <si>
    <t>Equipement</t>
  </si>
  <si>
    <t>Prix</t>
  </si>
  <si>
    <t>Trousse a pharmacie</t>
  </si>
  <si>
    <t>Bandes</t>
  </si>
  <si>
    <t>Vetement</t>
  </si>
  <si>
    <t>Habillement Moto</t>
  </si>
  <si>
    <t>Veste</t>
  </si>
  <si>
    <t>Pantalon</t>
  </si>
  <si>
    <t>BMW Rally 3</t>
  </si>
  <si>
    <t>Gants hivers</t>
  </si>
  <si>
    <t>Assurance</t>
  </si>
  <si>
    <t>Assurance moto Tier</t>
  </si>
  <si>
    <t>gel douche</t>
  </si>
  <si>
    <t>brosse a dents</t>
  </si>
  <si>
    <t>shampoing</t>
  </si>
  <si>
    <t>Serviette eponge micro-fibre</t>
  </si>
  <si>
    <t>rasoir</t>
  </si>
  <si>
    <t>lingette antibacteriennes</t>
  </si>
  <si>
    <t>peigne</t>
  </si>
  <si>
    <t>deodorant</t>
  </si>
  <si>
    <t>Items</t>
  </si>
  <si>
    <t>Prix (€)</t>
  </si>
  <si>
    <t>Camping (equipe)</t>
  </si>
  <si>
    <t>OK</t>
  </si>
  <si>
    <t>Depenses individuelles</t>
  </si>
  <si>
    <t>Depenses collectives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</si>
</sst>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"/>
  </numFmts>
  <fonts count="37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164" fontId="0" fillId="34" borderId="13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vertical="center" wrapText="1"/>
    </xf>
    <xf numFmtId="164" fontId="0" fillId="33" borderId="13" xfId="0" applyNumberFormat="1" applyFill="1" applyBorder="1" applyAlignment="1">
      <alignment vertical="center" wrapText="1"/>
    </xf>
    <xf numFmtId="164" fontId="0" fillId="34" borderId="13" xfId="0" applyNumberFormat="1" applyFill="1" applyBorder="1" applyAlignment="1">
      <alignment vertical="center" wrapText="1"/>
    </xf>
    <xf numFmtId="164" fontId="0" fillId="33" borderId="14" xfId="0" applyNumberFormat="1" applyFill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34" borderId="18" xfId="0" applyNumberFormat="1" applyFill="1" applyBorder="1" applyAlignment="1">
      <alignment horizontal="center" vertical="center" wrapText="1"/>
    </xf>
    <xf numFmtId="164" fontId="0" fillId="33" borderId="18" xfId="0" applyNumberForma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164" fontId="0" fillId="34" borderId="22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 wrapText="1"/>
    </xf>
    <xf numFmtId="164" fontId="0" fillId="34" borderId="14" xfId="0" applyNumberFormat="1" applyFill="1" applyBorder="1" applyAlignment="1">
      <alignment vertical="center" wrapText="1"/>
    </xf>
    <xf numFmtId="164" fontId="0" fillId="0" borderId="17" xfId="0" applyNumberFormat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164" fontId="0" fillId="33" borderId="21" xfId="0" applyNumberForma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 wrapText="1"/>
    </xf>
    <xf numFmtId="164" fontId="0" fillId="33" borderId="26" xfId="0" applyNumberForma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>
      <selection activeCell="G31" sqref="G31"/>
    </sheetView>
  </sheetViews>
  <sheetFormatPr defaultColWidth="11.00390625" defaultRowHeight="12.75"/>
  <cols>
    <col min="1" max="1" width="16.375" style="8" customWidth="1"/>
    <col min="2" max="2" width="20.125" style="8" customWidth="1"/>
    <col min="3" max="3" width="34.375" style="8" customWidth="1"/>
    <col min="4" max="4" width="10.75390625" style="23" customWidth="1"/>
  </cols>
  <sheetData>
    <row r="1" spans="1:5" ht="27" thickBot="1">
      <c r="A1" s="1" t="s">
        <v>211</v>
      </c>
      <c r="B1" s="2" t="s">
        <v>212</v>
      </c>
      <c r="C1" s="2" t="s">
        <v>213</v>
      </c>
      <c r="D1" s="16" t="s">
        <v>214</v>
      </c>
      <c r="E1" s="12" t="s">
        <v>4</v>
      </c>
    </row>
    <row r="2" spans="1:5" ht="12.75">
      <c r="A2" s="3" t="s">
        <v>201</v>
      </c>
      <c r="B2" s="3" t="s">
        <v>202</v>
      </c>
      <c r="C2" s="3" t="s">
        <v>203</v>
      </c>
      <c r="D2" s="17">
        <v>42</v>
      </c>
      <c r="E2" s="13" t="s">
        <v>5</v>
      </c>
    </row>
    <row r="3" spans="1:5" ht="12.75">
      <c r="A3" s="4" t="s">
        <v>201</v>
      </c>
      <c r="B3" s="4" t="s">
        <v>202</v>
      </c>
      <c r="C3" s="4" t="s">
        <v>204</v>
      </c>
      <c r="D3" s="18">
        <v>24</v>
      </c>
      <c r="E3" s="13" t="s">
        <v>6</v>
      </c>
    </row>
    <row r="4" spans="1:5" ht="12.75">
      <c r="A4" s="4" t="s">
        <v>201</v>
      </c>
      <c r="B4" s="4" t="s">
        <v>202</v>
      </c>
      <c r="C4" s="4" t="s">
        <v>205</v>
      </c>
      <c r="D4" s="18">
        <v>29</v>
      </c>
      <c r="E4" s="13" t="s">
        <v>6</v>
      </c>
    </row>
    <row r="5" spans="1:5" ht="12.75">
      <c r="A5" s="4" t="s">
        <v>201</v>
      </c>
      <c r="B5" s="4" t="s">
        <v>202</v>
      </c>
      <c r="C5" s="4" t="s">
        <v>206</v>
      </c>
      <c r="D5" s="18">
        <v>123</v>
      </c>
      <c r="E5" s="13" t="s">
        <v>6</v>
      </c>
    </row>
    <row r="6" spans="1:5" ht="12.75">
      <c r="A6" s="4" t="s">
        <v>201</v>
      </c>
      <c r="B6" s="4" t="s">
        <v>202</v>
      </c>
      <c r="C6" s="4" t="s">
        <v>207</v>
      </c>
      <c r="D6" s="18">
        <v>19</v>
      </c>
      <c r="E6" s="13" t="s">
        <v>6</v>
      </c>
    </row>
    <row r="7" spans="1:5" ht="12.75">
      <c r="A7" s="4" t="s">
        <v>201</v>
      </c>
      <c r="B7" s="4" t="s">
        <v>202</v>
      </c>
      <c r="C7" s="4" t="s">
        <v>208</v>
      </c>
      <c r="D7" s="18">
        <v>171</v>
      </c>
      <c r="E7" s="13" t="s">
        <v>6</v>
      </c>
    </row>
    <row r="8" spans="1:5" ht="12.75">
      <c r="A8" s="4" t="s">
        <v>201</v>
      </c>
      <c r="B8" s="4" t="s">
        <v>202</v>
      </c>
      <c r="C8" s="4" t="s">
        <v>209</v>
      </c>
      <c r="D8" s="18">
        <v>33</v>
      </c>
      <c r="E8" s="13" t="s">
        <v>6</v>
      </c>
    </row>
    <row r="9" spans="1:5" ht="12.75">
      <c r="A9" s="4" t="s">
        <v>201</v>
      </c>
      <c r="B9" s="4" t="s">
        <v>202</v>
      </c>
      <c r="C9" s="4" t="s">
        <v>210</v>
      </c>
      <c r="D9" s="18">
        <v>29</v>
      </c>
      <c r="E9" s="13" t="s">
        <v>6</v>
      </c>
    </row>
    <row r="10" spans="1:4" ht="12.75">
      <c r="A10" s="5" t="s">
        <v>201</v>
      </c>
      <c r="B10" s="5" t="s">
        <v>215</v>
      </c>
      <c r="C10" s="5" t="s">
        <v>216</v>
      </c>
      <c r="D10" s="19"/>
    </row>
    <row r="11" spans="1:7" ht="12.75">
      <c r="A11" s="5" t="s">
        <v>201</v>
      </c>
      <c r="B11" s="5" t="s">
        <v>215</v>
      </c>
      <c r="C11" s="5"/>
      <c r="D11" s="19"/>
      <c r="G11">
        <v>5600</v>
      </c>
    </row>
    <row r="12" spans="1:7" ht="12.75">
      <c r="A12" s="5" t="s">
        <v>201</v>
      </c>
      <c r="B12" s="5" t="s">
        <v>215</v>
      </c>
      <c r="C12" s="5"/>
      <c r="D12" s="19"/>
      <c r="G12">
        <v>21300</v>
      </c>
    </row>
    <row r="13" spans="1:7" ht="12.75">
      <c r="A13" s="5" t="s">
        <v>201</v>
      </c>
      <c r="B13" s="5" t="s">
        <v>215</v>
      </c>
      <c r="C13" s="5"/>
      <c r="D13" s="19"/>
      <c r="G13">
        <v>3200</v>
      </c>
    </row>
    <row r="14" spans="1:7" ht="12.75">
      <c r="A14" s="5" t="s">
        <v>201</v>
      </c>
      <c r="B14" s="5" t="s">
        <v>215</v>
      </c>
      <c r="C14" s="5"/>
      <c r="D14" s="19"/>
      <c r="G14">
        <v>940</v>
      </c>
    </row>
    <row r="15" spans="1:7" ht="12.75">
      <c r="A15" s="5" t="s">
        <v>201</v>
      </c>
      <c r="B15" s="5" t="s">
        <v>215</v>
      </c>
      <c r="C15" s="5"/>
      <c r="D15" s="19"/>
      <c r="G15">
        <v>16600</v>
      </c>
    </row>
    <row r="16" spans="1:7" ht="12.75">
      <c r="A16" s="5" t="s">
        <v>201</v>
      </c>
      <c r="B16" s="5" t="s">
        <v>215</v>
      </c>
      <c r="C16" s="5"/>
      <c r="D16" s="19"/>
      <c r="G16">
        <v>1000</v>
      </c>
    </row>
    <row r="17" spans="1:7" ht="12.75">
      <c r="A17" s="5" t="s">
        <v>201</v>
      </c>
      <c r="B17" s="5" t="s">
        <v>215</v>
      </c>
      <c r="C17" s="5"/>
      <c r="D17" s="19"/>
      <c r="G17">
        <v>1310</v>
      </c>
    </row>
    <row r="18" spans="1:7" ht="12.75">
      <c r="A18" s="5" t="s">
        <v>201</v>
      </c>
      <c r="B18" s="5" t="s">
        <v>215</v>
      </c>
      <c r="C18" s="5"/>
      <c r="D18" s="19"/>
      <c r="G18">
        <f>SUM(G11:G17)</f>
        <v>49950</v>
      </c>
    </row>
    <row r="19" spans="1:4" ht="12.75">
      <c r="A19" s="5" t="s">
        <v>201</v>
      </c>
      <c r="B19" s="5" t="s">
        <v>215</v>
      </c>
      <c r="C19" s="5"/>
      <c r="D19" s="19"/>
    </row>
    <row r="20" spans="1:5" ht="12.75">
      <c r="A20" s="4" t="s">
        <v>218</v>
      </c>
      <c r="B20" s="4" t="s">
        <v>219</v>
      </c>
      <c r="C20" s="4" t="s">
        <v>221</v>
      </c>
      <c r="D20" s="18">
        <v>500</v>
      </c>
      <c r="E20" s="13" t="s">
        <v>7</v>
      </c>
    </row>
    <row r="21" spans="1:5" ht="12.75">
      <c r="A21" s="4" t="s">
        <v>218</v>
      </c>
      <c r="B21" s="4" t="s">
        <v>220</v>
      </c>
      <c r="C21" s="4" t="s">
        <v>221</v>
      </c>
      <c r="D21" s="18">
        <v>400</v>
      </c>
      <c r="E21" s="13" t="s">
        <v>8</v>
      </c>
    </row>
    <row r="22" spans="1:5" ht="12.75">
      <c r="A22" s="4" t="s">
        <v>218</v>
      </c>
      <c r="B22" s="4" t="s">
        <v>222</v>
      </c>
      <c r="C22" s="4" t="s">
        <v>35</v>
      </c>
      <c r="D22" s="18">
        <v>80</v>
      </c>
      <c r="E22" t="s">
        <v>9</v>
      </c>
    </row>
    <row r="23" spans="1:5" ht="12.75">
      <c r="A23" s="4" t="s">
        <v>218</v>
      </c>
      <c r="B23" s="4" t="s">
        <v>180</v>
      </c>
      <c r="C23" s="4" t="s">
        <v>181</v>
      </c>
      <c r="D23" s="18">
        <v>150</v>
      </c>
      <c r="E23" s="13" t="s">
        <v>6</v>
      </c>
    </row>
    <row r="24" spans="1:5" ht="12.75">
      <c r="A24" s="4" t="s">
        <v>218</v>
      </c>
      <c r="B24" s="4" t="s">
        <v>188</v>
      </c>
      <c r="C24" s="4" t="s">
        <v>181</v>
      </c>
      <c r="D24" s="18">
        <v>100</v>
      </c>
      <c r="E24" s="14" t="s">
        <v>6</v>
      </c>
    </row>
    <row r="25" spans="1:7" ht="12.75">
      <c r="A25" s="4" t="s">
        <v>218</v>
      </c>
      <c r="B25" s="4" t="s">
        <v>80</v>
      </c>
      <c r="C25" s="4"/>
      <c r="D25" s="18">
        <v>130</v>
      </c>
      <c r="E25" s="14" t="s">
        <v>6</v>
      </c>
      <c r="G25">
        <v>1000</v>
      </c>
    </row>
    <row r="26" spans="1:7" ht="12.75">
      <c r="A26" s="4" t="s">
        <v>218</v>
      </c>
      <c r="B26" s="4" t="s">
        <v>81</v>
      </c>
      <c r="C26" s="4"/>
      <c r="D26" s="18">
        <v>10</v>
      </c>
      <c r="E26" s="14" t="s">
        <v>6</v>
      </c>
      <c r="G26">
        <v>2920</v>
      </c>
    </row>
    <row r="27" spans="1:7" ht="12.75">
      <c r="A27" s="4" t="s">
        <v>218</v>
      </c>
      <c r="B27" s="4" t="s">
        <v>36</v>
      </c>
      <c r="C27" s="4" t="s">
        <v>123</v>
      </c>
      <c r="D27" s="18">
        <v>85</v>
      </c>
      <c r="E27" s="14" t="s">
        <v>6</v>
      </c>
      <c r="G27">
        <v>1000</v>
      </c>
    </row>
    <row r="28" spans="1:7" ht="12.75">
      <c r="A28" s="5" t="s">
        <v>82</v>
      </c>
      <c r="B28" s="5" t="s">
        <v>82</v>
      </c>
      <c r="C28" s="5" t="s">
        <v>37</v>
      </c>
      <c r="D28" s="19">
        <v>15</v>
      </c>
      <c r="E28" s="24"/>
      <c r="G28">
        <v>4000</v>
      </c>
    </row>
    <row r="29" spans="1:7" ht="12.75">
      <c r="A29" s="5" t="s">
        <v>82</v>
      </c>
      <c r="B29" s="5" t="s">
        <v>82</v>
      </c>
      <c r="C29" s="5" t="s">
        <v>83</v>
      </c>
      <c r="D29" s="19">
        <v>35</v>
      </c>
      <c r="G29">
        <f>SUM(G25:G28)</f>
        <v>8920</v>
      </c>
    </row>
    <row r="30" spans="1:7" ht="12.75">
      <c r="A30" s="5" t="s">
        <v>82</v>
      </c>
      <c r="B30" s="5" t="s">
        <v>82</v>
      </c>
      <c r="C30" s="5" t="s">
        <v>84</v>
      </c>
      <c r="D30" s="19">
        <v>60</v>
      </c>
      <c r="G30">
        <f>49950-8920</f>
        <v>41030</v>
      </c>
    </row>
    <row r="31" spans="1:4" ht="12.75">
      <c r="A31" s="5" t="s">
        <v>82</v>
      </c>
      <c r="B31" s="5" t="s">
        <v>82</v>
      </c>
      <c r="C31" s="5" t="s">
        <v>85</v>
      </c>
      <c r="D31" s="19">
        <v>50</v>
      </c>
    </row>
    <row r="32" spans="1:4" ht="12.75">
      <c r="A32" s="5" t="s">
        <v>82</v>
      </c>
      <c r="B32" s="5" t="s">
        <v>82</v>
      </c>
      <c r="C32" s="5" t="s">
        <v>86</v>
      </c>
      <c r="D32" s="19">
        <v>40</v>
      </c>
    </row>
    <row r="33" spans="1:4" ht="12.75">
      <c r="A33" s="5" t="s">
        <v>82</v>
      </c>
      <c r="B33" s="5" t="s">
        <v>82</v>
      </c>
      <c r="C33" s="5" t="s">
        <v>87</v>
      </c>
      <c r="D33" s="19">
        <v>30</v>
      </c>
    </row>
    <row r="34" spans="1:4" ht="12.75">
      <c r="A34" s="5" t="s">
        <v>82</v>
      </c>
      <c r="B34" s="5" t="s">
        <v>82</v>
      </c>
      <c r="C34" s="5" t="s">
        <v>121</v>
      </c>
      <c r="D34" s="19">
        <v>40</v>
      </c>
    </row>
    <row r="35" spans="1:4" ht="12.75">
      <c r="A35" s="5" t="s">
        <v>82</v>
      </c>
      <c r="B35" s="5" t="s">
        <v>82</v>
      </c>
      <c r="C35" s="5" t="s">
        <v>88</v>
      </c>
      <c r="D35" s="19">
        <v>60</v>
      </c>
    </row>
    <row r="36" spans="1:7" ht="12.75">
      <c r="A36" s="5" t="s">
        <v>82</v>
      </c>
      <c r="B36" s="5" t="s">
        <v>82</v>
      </c>
      <c r="C36" s="5" t="s">
        <v>89</v>
      </c>
      <c r="D36" s="19">
        <v>25</v>
      </c>
      <c r="G36">
        <v>2910</v>
      </c>
    </row>
    <row r="37" spans="1:7" ht="12.75">
      <c r="A37" s="5" t="s">
        <v>82</v>
      </c>
      <c r="B37" s="5" t="s">
        <v>82</v>
      </c>
      <c r="C37" s="5" t="s">
        <v>38</v>
      </c>
      <c r="D37" s="19">
        <v>0</v>
      </c>
      <c r="G37">
        <v>949</v>
      </c>
    </row>
    <row r="38" spans="1:7" ht="12.75">
      <c r="A38" s="5" t="s">
        <v>82</v>
      </c>
      <c r="B38" s="5" t="s">
        <v>82</v>
      </c>
      <c r="C38" s="5" t="s">
        <v>39</v>
      </c>
      <c r="D38" s="19">
        <v>0</v>
      </c>
      <c r="G38">
        <v>2633</v>
      </c>
    </row>
    <row r="39" spans="1:7" ht="12.75">
      <c r="A39" s="5" t="s">
        <v>82</v>
      </c>
      <c r="B39" s="5" t="s">
        <v>82</v>
      </c>
      <c r="C39" s="5" t="s">
        <v>113</v>
      </c>
      <c r="D39" s="19">
        <v>0</v>
      </c>
      <c r="G39">
        <v>300</v>
      </c>
    </row>
    <row r="40" spans="1:7" ht="12.75">
      <c r="A40" s="5" t="s">
        <v>82</v>
      </c>
      <c r="B40" s="5" t="s">
        <v>82</v>
      </c>
      <c r="C40" s="5" t="s">
        <v>114</v>
      </c>
      <c r="D40" s="19">
        <v>0</v>
      </c>
      <c r="G40">
        <v>1200</v>
      </c>
    </row>
    <row r="41" spans="1:7" ht="12.75">
      <c r="A41" s="5" t="s">
        <v>82</v>
      </c>
      <c r="B41" s="5" t="s">
        <v>82</v>
      </c>
      <c r="C41" s="5" t="s">
        <v>115</v>
      </c>
      <c r="D41" s="19">
        <v>0</v>
      </c>
      <c r="G41">
        <v>1126</v>
      </c>
    </row>
    <row r="42" spans="1:7" ht="12.75">
      <c r="A42" s="5" t="s">
        <v>82</v>
      </c>
      <c r="B42" s="5" t="s">
        <v>82</v>
      </c>
      <c r="C42" s="5" t="s">
        <v>116</v>
      </c>
      <c r="D42" s="19">
        <v>0</v>
      </c>
      <c r="G42">
        <v>940</v>
      </c>
    </row>
    <row r="43" spans="1:7" ht="12.75">
      <c r="A43" s="5" t="s">
        <v>82</v>
      </c>
      <c r="B43" s="5" t="s">
        <v>82</v>
      </c>
      <c r="C43" s="5" t="s">
        <v>117</v>
      </c>
      <c r="D43" s="19">
        <v>0</v>
      </c>
      <c r="G43">
        <v>150</v>
      </c>
    </row>
    <row r="44" spans="1:7" ht="12.75">
      <c r="A44" s="5" t="s">
        <v>82</v>
      </c>
      <c r="B44" s="5" t="s">
        <v>82</v>
      </c>
      <c r="C44" s="5" t="s">
        <v>118</v>
      </c>
      <c r="D44" s="19">
        <v>0</v>
      </c>
      <c r="G44">
        <v>1300</v>
      </c>
    </row>
    <row r="45" spans="1:7" ht="12.75">
      <c r="A45" s="5" t="s">
        <v>82</v>
      </c>
      <c r="B45" s="5" t="s">
        <v>82</v>
      </c>
      <c r="C45" s="5" t="s">
        <v>119</v>
      </c>
      <c r="D45" s="19">
        <v>0</v>
      </c>
      <c r="G45">
        <v>5800</v>
      </c>
    </row>
    <row r="46" spans="1:7" ht="12.75">
      <c r="A46" s="5" t="s">
        <v>82</v>
      </c>
      <c r="B46" s="5" t="s">
        <v>82</v>
      </c>
      <c r="C46" s="5" t="s">
        <v>120</v>
      </c>
      <c r="D46" s="19">
        <v>0</v>
      </c>
      <c r="G46">
        <v>6396</v>
      </c>
    </row>
    <row r="47" spans="1:7" ht="12.75">
      <c r="A47" s="5" t="s">
        <v>82</v>
      </c>
      <c r="B47" s="5" t="s">
        <v>82</v>
      </c>
      <c r="C47" s="5" t="s">
        <v>40</v>
      </c>
      <c r="D47" s="19">
        <v>0</v>
      </c>
      <c r="G47">
        <v>3500</v>
      </c>
    </row>
    <row r="48" spans="1:7" ht="12.75">
      <c r="A48" s="5" t="s">
        <v>82</v>
      </c>
      <c r="B48" s="5" t="s">
        <v>82</v>
      </c>
      <c r="C48" s="5" t="s">
        <v>41</v>
      </c>
      <c r="D48" s="19">
        <v>0</v>
      </c>
      <c r="G48">
        <v>710</v>
      </c>
    </row>
    <row r="49" spans="1:7" ht="12.75">
      <c r="A49" s="4" t="s">
        <v>90</v>
      </c>
      <c r="B49" s="4" t="s">
        <v>91</v>
      </c>
      <c r="C49" s="4" t="s">
        <v>92</v>
      </c>
      <c r="D49" s="18">
        <v>1799</v>
      </c>
      <c r="E49" s="13" t="s">
        <v>5</v>
      </c>
      <c r="G49">
        <f>SUM(G36:G48)</f>
        <v>27914</v>
      </c>
    </row>
    <row r="50" spans="1:5" ht="12.75">
      <c r="A50" s="4" t="s">
        <v>90</v>
      </c>
      <c r="B50" s="4" t="s">
        <v>91</v>
      </c>
      <c r="C50" s="4" t="s">
        <v>110</v>
      </c>
      <c r="D50" s="18">
        <v>250</v>
      </c>
      <c r="E50" s="13" t="s">
        <v>6</v>
      </c>
    </row>
    <row r="51" spans="1:5" ht="12.75">
      <c r="A51" s="4" t="s">
        <v>90</v>
      </c>
      <c r="B51" s="4" t="s">
        <v>91</v>
      </c>
      <c r="C51" s="4" t="s">
        <v>93</v>
      </c>
      <c r="D51" s="18">
        <f>2*35</f>
        <v>70</v>
      </c>
      <c r="E51" s="13" t="s">
        <v>6</v>
      </c>
    </row>
    <row r="52" spans="1:5" ht="12.75">
      <c r="A52" s="4" t="s">
        <v>90</v>
      </c>
      <c r="B52" s="4" t="s">
        <v>26</v>
      </c>
      <c r="C52" s="4" t="s">
        <v>27</v>
      </c>
      <c r="D52" s="18">
        <v>349</v>
      </c>
      <c r="E52" s="14" t="s">
        <v>6</v>
      </c>
    </row>
    <row r="53" spans="1:5" ht="12.75">
      <c r="A53" s="4" t="s">
        <v>90</v>
      </c>
      <c r="B53" s="4" t="s">
        <v>195</v>
      </c>
      <c r="C53" s="4" t="s">
        <v>34</v>
      </c>
      <c r="D53" s="18">
        <v>150</v>
      </c>
      <c r="E53" s="14" t="s">
        <v>6</v>
      </c>
    </row>
    <row r="54" spans="1:5" ht="12.75">
      <c r="A54" s="4" t="s">
        <v>90</v>
      </c>
      <c r="B54" s="4" t="s">
        <v>12</v>
      </c>
      <c r="C54" s="4" t="s">
        <v>196</v>
      </c>
      <c r="D54" s="18">
        <v>15</v>
      </c>
      <c r="E54" s="14" t="s">
        <v>6</v>
      </c>
    </row>
    <row r="55" spans="1:5" ht="12.75">
      <c r="A55" s="5" t="s">
        <v>94</v>
      </c>
      <c r="B55" s="5" t="s">
        <v>95</v>
      </c>
      <c r="C55" s="5" t="s">
        <v>96</v>
      </c>
      <c r="D55" s="19">
        <v>180</v>
      </c>
      <c r="E55" s="14" t="s">
        <v>6</v>
      </c>
    </row>
    <row r="56" spans="1:5" ht="12.75">
      <c r="A56" s="5" t="s">
        <v>94</v>
      </c>
      <c r="B56" s="5" t="s">
        <v>154</v>
      </c>
      <c r="C56" s="5" t="s">
        <v>151</v>
      </c>
      <c r="D56" s="19">
        <v>168</v>
      </c>
      <c r="E56" s="14" t="s">
        <v>6</v>
      </c>
    </row>
    <row r="57" spans="1:7" ht="12.75">
      <c r="A57" s="5" t="s">
        <v>94</v>
      </c>
      <c r="B57" s="5" t="s">
        <v>153</v>
      </c>
      <c r="C57" s="5" t="s">
        <v>152</v>
      </c>
      <c r="D57" s="19">
        <v>1121</v>
      </c>
      <c r="E57" s="14" t="s">
        <v>6</v>
      </c>
      <c r="G57">
        <f>563*2</f>
        <v>1126</v>
      </c>
    </row>
    <row r="58" spans="1:5" ht="12.75">
      <c r="A58" s="5" t="s">
        <v>94</v>
      </c>
      <c r="B58" s="5" t="s">
        <v>156</v>
      </c>
      <c r="C58" s="5" t="s">
        <v>155</v>
      </c>
      <c r="D58" s="19">
        <v>215</v>
      </c>
      <c r="E58" s="14" t="s">
        <v>6</v>
      </c>
    </row>
    <row r="59" spans="1:5" ht="12.75">
      <c r="A59" s="5" t="s">
        <v>94</v>
      </c>
      <c r="B59" s="5" t="s">
        <v>32</v>
      </c>
      <c r="C59" s="5" t="s">
        <v>33</v>
      </c>
      <c r="D59" s="19">
        <v>660</v>
      </c>
      <c r="E59" s="14" t="s">
        <v>6</v>
      </c>
    </row>
    <row r="60" spans="1:5" ht="12.75">
      <c r="A60" s="4" t="s">
        <v>157</v>
      </c>
      <c r="B60" s="4" t="s">
        <v>160</v>
      </c>
      <c r="C60" s="4" t="s">
        <v>161</v>
      </c>
      <c r="D60" s="18">
        <v>82</v>
      </c>
      <c r="E60" s="14" t="s">
        <v>6</v>
      </c>
    </row>
    <row r="61" spans="1:5" ht="12.75">
      <c r="A61" s="4" t="s">
        <v>158</v>
      </c>
      <c r="B61" s="4" t="s">
        <v>162</v>
      </c>
      <c r="C61" s="4" t="s">
        <v>163</v>
      </c>
      <c r="D61" s="18">
        <v>239</v>
      </c>
      <c r="E61" s="14" t="s">
        <v>6</v>
      </c>
    </row>
    <row r="62" spans="1:5" ht="12.75">
      <c r="A62" s="4" t="s">
        <v>157</v>
      </c>
      <c r="B62" s="4" t="s">
        <v>29</v>
      </c>
      <c r="C62" s="4" t="s">
        <v>28</v>
      </c>
      <c r="D62" s="18">
        <v>30</v>
      </c>
      <c r="E62" s="14" t="s">
        <v>6</v>
      </c>
    </row>
    <row r="63" spans="1:6" ht="12.75">
      <c r="A63" s="4" t="s">
        <v>157</v>
      </c>
      <c r="B63" s="4" t="s">
        <v>178</v>
      </c>
      <c r="C63" s="4" t="s">
        <v>176</v>
      </c>
      <c r="D63" s="18"/>
      <c r="E63" s="14" t="s">
        <v>11</v>
      </c>
      <c r="F63">
        <f>1455*2</f>
        <v>2910</v>
      </c>
    </row>
    <row r="64" spans="1:5" ht="12.75">
      <c r="A64" s="4" t="s">
        <v>157</v>
      </c>
      <c r="B64" s="4" t="s">
        <v>179</v>
      </c>
      <c r="C64" s="4" t="s">
        <v>177</v>
      </c>
      <c r="D64" s="18"/>
      <c r="E64" s="14" t="s">
        <v>11</v>
      </c>
    </row>
    <row r="65" spans="1:5" ht="12.75">
      <c r="A65" s="4" t="s">
        <v>157</v>
      </c>
      <c r="B65" s="4" t="s">
        <v>190</v>
      </c>
      <c r="C65" s="4" t="s">
        <v>191</v>
      </c>
      <c r="D65" s="18">
        <v>15</v>
      </c>
      <c r="E65" s="14" t="s">
        <v>11</v>
      </c>
    </row>
    <row r="66" spans="1:5" ht="12.75">
      <c r="A66" s="4" t="s">
        <v>159</v>
      </c>
      <c r="B66" s="4" t="s">
        <v>30</v>
      </c>
      <c r="C66" s="4" t="s">
        <v>31</v>
      </c>
      <c r="D66" s="18">
        <v>34</v>
      </c>
      <c r="E66" s="14" t="s">
        <v>6</v>
      </c>
    </row>
    <row r="67" spans="1:5" ht="12.75">
      <c r="A67" s="4" t="s">
        <v>159</v>
      </c>
      <c r="B67" s="4" t="s">
        <v>175</v>
      </c>
      <c r="C67" s="4" t="s">
        <v>79</v>
      </c>
      <c r="D67" s="18">
        <v>250</v>
      </c>
      <c r="E67" s="14" t="s">
        <v>6</v>
      </c>
    </row>
    <row r="68" spans="1:6" ht="12.75">
      <c r="A68" s="5" t="s">
        <v>223</v>
      </c>
      <c r="B68" s="5" t="s">
        <v>224</v>
      </c>
      <c r="C68" s="5"/>
      <c r="D68" s="19">
        <v>406</v>
      </c>
      <c r="F68">
        <f>299*2+351</f>
        <v>949</v>
      </c>
    </row>
    <row r="69" spans="1:4" ht="12.75">
      <c r="A69" s="5" t="s">
        <v>223</v>
      </c>
      <c r="B69" s="5" t="s">
        <v>48</v>
      </c>
      <c r="C69" s="5"/>
      <c r="D69" s="19">
        <v>1200</v>
      </c>
    </row>
    <row r="70" spans="1:4" ht="12.75">
      <c r="A70" s="4" t="s">
        <v>49</v>
      </c>
      <c r="B70" s="4" t="s">
        <v>51</v>
      </c>
      <c r="C70" s="4" t="s">
        <v>194</v>
      </c>
      <c r="D70" s="18"/>
    </row>
    <row r="71" spans="1:4" ht="12.75">
      <c r="A71" s="9" t="s">
        <v>49</v>
      </c>
      <c r="B71" s="9" t="s">
        <v>52</v>
      </c>
      <c r="C71" s="9" t="s">
        <v>50</v>
      </c>
      <c r="D71" s="20"/>
    </row>
    <row r="72" spans="1:5" ht="12.75">
      <c r="A72" s="5" t="s">
        <v>197</v>
      </c>
      <c r="B72" s="5" t="s">
        <v>198</v>
      </c>
      <c r="C72" s="10" t="s">
        <v>199</v>
      </c>
      <c r="D72" s="11">
        <v>1268</v>
      </c>
      <c r="E72" t="s">
        <v>5</v>
      </c>
    </row>
    <row r="73" spans="1:5" ht="12.75">
      <c r="A73" s="5" t="s">
        <v>197</v>
      </c>
      <c r="B73" s="5" t="s">
        <v>198</v>
      </c>
      <c r="C73" s="5" t="s">
        <v>200</v>
      </c>
      <c r="D73" s="11">
        <v>1751</v>
      </c>
      <c r="E73" s="15" t="s">
        <v>6</v>
      </c>
    </row>
    <row r="74" spans="1:5" ht="12.75">
      <c r="A74" s="5" t="s">
        <v>197</v>
      </c>
      <c r="B74" s="5" t="s">
        <v>198</v>
      </c>
      <c r="C74" s="5" t="s">
        <v>13</v>
      </c>
      <c r="D74" s="11">
        <v>179</v>
      </c>
      <c r="E74" s="15" t="s">
        <v>6</v>
      </c>
    </row>
    <row r="75" spans="1:4" ht="12.75">
      <c r="A75" s="4" t="s">
        <v>14</v>
      </c>
      <c r="B75" s="4" t="s">
        <v>15</v>
      </c>
      <c r="C75" s="4" t="s">
        <v>122</v>
      </c>
      <c r="D75" s="18">
        <v>2700</v>
      </c>
    </row>
    <row r="76" spans="1:6" ht="12.75">
      <c r="A76" s="5" t="s">
        <v>165</v>
      </c>
      <c r="B76" s="5" t="s">
        <v>164</v>
      </c>
      <c r="C76" s="5" t="s">
        <v>166</v>
      </c>
      <c r="D76" s="19">
        <v>1.5</v>
      </c>
      <c r="F76">
        <f>3198*2</f>
        <v>6396</v>
      </c>
    </row>
    <row r="77" spans="1:4" ht="12.75">
      <c r="A77" s="5" t="s">
        <v>165</v>
      </c>
      <c r="B77" s="5" t="s">
        <v>164</v>
      </c>
      <c r="C77" s="5" t="s">
        <v>167</v>
      </c>
      <c r="D77" s="19">
        <v>3</v>
      </c>
    </row>
    <row r="78" spans="1:4" ht="12.75">
      <c r="A78" s="5" t="s">
        <v>165</v>
      </c>
      <c r="B78" s="5" t="s">
        <v>164</v>
      </c>
      <c r="C78" s="5" t="s">
        <v>168</v>
      </c>
      <c r="D78" s="19">
        <v>2</v>
      </c>
    </row>
    <row r="79" spans="1:4" ht="12.75">
      <c r="A79" s="5" t="s">
        <v>165</v>
      </c>
      <c r="B79" s="5" t="s">
        <v>164</v>
      </c>
      <c r="C79" s="5" t="s">
        <v>169</v>
      </c>
      <c r="D79" s="19">
        <v>2.5</v>
      </c>
    </row>
    <row r="80" spans="1:4" ht="12.75">
      <c r="A80" s="5" t="s">
        <v>165</v>
      </c>
      <c r="B80" s="5" t="s">
        <v>164</v>
      </c>
      <c r="C80" s="5" t="s">
        <v>170</v>
      </c>
      <c r="D80" s="19">
        <v>4</v>
      </c>
    </row>
    <row r="81" spans="1:4" ht="12.75">
      <c r="A81" s="5" t="s">
        <v>165</v>
      </c>
      <c r="B81" s="5" t="s">
        <v>164</v>
      </c>
      <c r="C81" s="5" t="s">
        <v>171</v>
      </c>
      <c r="D81" s="19">
        <v>1</v>
      </c>
    </row>
    <row r="82" spans="1:4" ht="12.75">
      <c r="A82" s="5" t="s">
        <v>165</v>
      </c>
      <c r="B82" s="5" t="s">
        <v>164</v>
      </c>
      <c r="C82" s="5" t="s">
        <v>172</v>
      </c>
      <c r="D82" s="19">
        <v>1</v>
      </c>
    </row>
    <row r="83" spans="1:4" ht="12.75">
      <c r="A83" s="5" t="s">
        <v>165</v>
      </c>
      <c r="B83" s="5" t="s">
        <v>164</v>
      </c>
      <c r="C83" s="5" t="s">
        <v>173</v>
      </c>
      <c r="D83" s="19">
        <v>3</v>
      </c>
    </row>
    <row r="84" spans="1:4" ht="12.75">
      <c r="A84" s="5" t="s">
        <v>165</v>
      </c>
      <c r="B84" s="5" t="s">
        <v>164</v>
      </c>
      <c r="C84" s="5" t="s">
        <v>174</v>
      </c>
      <c r="D84" s="19">
        <v>3</v>
      </c>
    </row>
    <row r="85" spans="1:4" ht="12.75">
      <c r="A85" s="4" t="s">
        <v>183</v>
      </c>
      <c r="B85" s="4" t="s">
        <v>184</v>
      </c>
      <c r="C85" s="4" t="s">
        <v>148</v>
      </c>
      <c r="D85" s="18"/>
    </row>
    <row r="86" spans="1:4" ht="12.75">
      <c r="A86" s="4" t="s">
        <v>183</v>
      </c>
      <c r="B86" s="4" t="s">
        <v>150</v>
      </c>
      <c r="C86" s="4" t="s">
        <v>149</v>
      </c>
      <c r="D86" s="18"/>
    </row>
    <row r="87" spans="1:4" ht="12.75" customHeight="1">
      <c r="A87" s="4" t="s">
        <v>183</v>
      </c>
      <c r="B87" s="4" t="s">
        <v>192</v>
      </c>
      <c r="C87" s="4" t="s">
        <v>189</v>
      </c>
      <c r="D87" s="18"/>
    </row>
    <row r="88" spans="1:4" ht="12.75" customHeight="1">
      <c r="A88" s="4" t="s">
        <v>183</v>
      </c>
      <c r="B88" s="4" t="s">
        <v>184</v>
      </c>
      <c r="C88" s="4" t="s">
        <v>185</v>
      </c>
      <c r="D88" s="18"/>
    </row>
    <row r="89" spans="1:4" ht="12.75" customHeight="1">
      <c r="A89" s="4" t="s">
        <v>183</v>
      </c>
      <c r="B89" s="4" t="s">
        <v>150</v>
      </c>
      <c r="C89" s="4" t="s">
        <v>186</v>
      </c>
      <c r="D89" s="18"/>
    </row>
    <row r="90" spans="1:4" ht="12.75" customHeight="1">
      <c r="A90" s="4" t="s">
        <v>183</v>
      </c>
      <c r="B90" s="4" t="s">
        <v>150</v>
      </c>
      <c r="C90" s="4" t="s">
        <v>187</v>
      </c>
      <c r="D90" s="18"/>
    </row>
    <row r="91" spans="1:4" ht="12.75" customHeight="1">
      <c r="A91" s="4" t="s">
        <v>217</v>
      </c>
      <c r="B91" s="4" t="s">
        <v>184</v>
      </c>
      <c r="C91" s="4" t="s">
        <v>97</v>
      </c>
      <c r="D91" s="18"/>
    </row>
    <row r="92" spans="1:4" ht="12.75" customHeight="1">
      <c r="A92" s="4" t="s">
        <v>217</v>
      </c>
      <c r="B92" s="4" t="s">
        <v>10</v>
      </c>
      <c r="C92" s="4" t="s">
        <v>0</v>
      </c>
      <c r="D92" s="18"/>
    </row>
    <row r="93" spans="1:4" ht="12.75" customHeight="1">
      <c r="A93" s="4" t="s">
        <v>217</v>
      </c>
      <c r="B93" s="4" t="s">
        <v>184</v>
      </c>
      <c r="C93" s="4" t="s">
        <v>1</v>
      </c>
      <c r="D93" s="18"/>
    </row>
    <row r="94" spans="1:4" ht="12.75" customHeight="1">
      <c r="A94" s="4" t="s">
        <v>182</v>
      </c>
      <c r="B94" s="4" t="s">
        <v>3</v>
      </c>
      <c r="C94" s="4" t="s">
        <v>2</v>
      </c>
      <c r="D94" s="18"/>
    </row>
    <row r="95" spans="1:4" ht="12.75" customHeight="1">
      <c r="A95" s="6" t="s">
        <v>193</v>
      </c>
      <c r="B95" s="6"/>
      <c r="C95" s="6"/>
      <c r="D95" s="21"/>
    </row>
    <row r="96" spans="1:4" ht="12.75">
      <c r="A96" s="6"/>
      <c r="B96" s="6"/>
      <c r="C96" s="6"/>
      <c r="D96" s="21"/>
    </row>
    <row r="97" spans="1:4" ht="12.75">
      <c r="A97" s="6"/>
      <c r="B97" s="6"/>
      <c r="C97" s="6"/>
      <c r="D97" s="21"/>
    </row>
    <row r="98" spans="1:4" ht="12.75">
      <c r="A98" s="6"/>
      <c r="B98" s="6"/>
      <c r="C98" s="6"/>
      <c r="D98" s="21"/>
    </row>
    <row r="99" spans="1:4" ht="12.75">
      <c r="A99" s="6"/>
      <c r="B99" s="6"/>
      <c r="C99" s="6"/>
      <c r="D99" s="21"/>
    </row>
    <row r="100" spans="1:4" ht="12.75">
      <c r="A100" s="6"/>
      <c r="B100" s="6"/>
      <c r="C100" s="6"/>
      <c r="D100" s="21"/>
    </row>
    <row r="101" spans="1:4" ht="12.75">
      <c r="A101" s="6"/>
      <c r="B101" s="6"/>
      <c r="C101" s="6"/>
      <c r="D101" s="21"/>
    </row>
    <row r="102" spans="1:4" ht="12.75">
      <c r="A102" s="6"/>
      <c r="B102" s="6"/>
      <c r="C102" s="6"/>
      <c r="D102" s="21"/>
    </row>
    <row r="103" spans="1:4" ht="12.75">
      <c r="A103" s="6"/>
      <c r="B103" s="6"/>
      <c r="C103" s="6"/>
      <c r="D103" s="21"/>
    </row>
    <row r="104" spans="1:4" ht="12.75">
      <c r="A104" s="7"/>
      <c r="B104" s="7"/>
      <c r="C104" s="7"/>
      <c r="D104" s="22"/>
    </row>
    <row r="105" spans="1:4" ht="12.75">
      <c r="A105" s="7"/>
      <c r="B105" s="7"/>
      <c r="C105" s="7"/>
      <c r="D105" s="22"/>
    </row>
    <row r="106" spans="1:4" ht="12.75">
      <c r="A106" s="7"/>
      <c r="B106" s="7"/>
      <c r="C106" s="7"/>
      <c r="D106" s="22"/>
    </row>
    <row r="107" spans="1:4" ht="12.75">
      <c r="A107" s="7"/>
      <c r="B107" s="7"/>
      <c r="C107" s="7"/>
      <c r="D107" s="22"/>
    </row>
    <row r="108" spans="1:4" ht="12.75">
      <c r="A108" s="7"/>
      <c r="B108" s="7"/>
      <c r="C108" s="7"/>
      <c r="D108" s="22"/>
    </row>
    <row r="109" spans="1:4" ht="12.75">
      <c r="A109" s="7"/>
      <c r="B109" s="7"/>
      <c r="C109" s="7"/>
      <c r="D109" s="22"/>
    </row>
    <row r="110" spans="1:4" ht="12.75">
      <c r="A110" s="7"/>
      <c r="B110" s="7"/>
      <c r="C110" s="7"/>
      <c r="D110" s="22"/>
    </row>
    <row r="111" spans="1:4" ht="12.75">
      <c r="A111" s="7"/>
      <c r="B111" s="7"/>
      <c r="C111" s="7"/>
      <c r="D111" s="22"/>
    </row>
    <row r="112" spans="1:4" ht="12.75">
      <c r="A112" s="7"/>
      <c r="B112" s="7"/>
      <c r="C112" s="7"/>
      <c r="D112" s="22"/>
    </row>
    <row r="113" spans="1:4" ht="12.75">
      <c r="A113" s="7"/>
      <c r="B113" s="7"/>
      <c r="C113" s="7"/>
      <c r="D113" s="22"/>
    </row>
    <row r="114" spans="1:4" ht="12.75">
      <c r="A114" s="7"/>
      <c r="B114" s="7"/>
      <c r="C114" s="7"/>
      <c r="D114" s="22"/>
    </row>
    <row r="115" spans="1:4" ht="12.75">
      <c r="A115" s="7"/>
      <c r="B115" s="7"/>
      <c r="C115" s="7"/>
      <c r="D115" s="22"/>
    </row>
    <row r="116" spans="1:4" ht="12.75">
      <c r="A116" s="7"/>
      <c r="B116" s="7"/>
      <c r="C116" s="7"/>
      <c r="D116" s="22"/>
    </row>
    <row r="117" spans="1:4" ht="12.75">
      <c r="A117" s="7"/>
      <c r="B117" s="7"/>
      <c r="C117" s="7"/>
      <c r="D117" s="22"/>
    </row>
    <row r="118" spans="1:4" ht="12.75">
      <c r="A118" s="7"/>
      <c r="B118" s="7"/>
      <c r="C118" s="7"/>
      <c r="D118" s="22"/>
    </row>
    <row r="119" spans="1:4" ht="12.75">
      <c r="A119" s="7"/>
      <c r="B119" s="7"/>
      <c r="C119" s="7"/>
      <c r="D119" s="22"/>
    </row>
    <row r="120" spans="1:4" ht="12.75">
      <c r="A120" s="7"/>
      <c r="B120" s="7"/>
      <c r="C120" s="7"/>
      <c r="D120" s="22"/>
    </row>
    <row r="121" spans="1:4" ht="12.75">
      <c r="A121" s="7"/>
      <c r="B121" s="7"/>
      <c r="C121" s="7"/>
      <c r="D121" s="22"/>
    </row>
    <row r="122" spans="1:4" ht="12.75">
      <c r="A122" s="7"/>
      <c r="B122" s="7"/>
      <c r="C122" s="7"/>
      <c r="D122" s="22"/>
    </row>
    <row r="123" spans="1:4" ht="12.75">
      <c r="A123" s="7"/>
      <c r="B123" s="7"/>
      <c r="C123" s="7"/>
      <c r="D123" s="22"/>
    </row>
    <row r="124" spans="1:4" ht="12.75">
      <c r="A124" s="7"/>
      <c r="B124" s="7"/>
      <c r="C124" s="7"/>
      <c r="D124" s="22"/>
    </row>
    <row r="125" spans="1:4" ht="12.75">
      <c r="A125" s="7"/>
      <c r="B125" s="7"/>
      <c r="C125" s="7"/>
      <c r="D125" s="22"/>
    </row>
    <row r="126" spans="1:4" ht="12.75">
      <c r="A126" s="7"/>
      <c r="B126" s="7"/>
      <c r="C126" s="7"/>
      <c r="D126" s="22"/>
    </row>
    <row r="127" spans="1:4" ht="12.75">
      <c r="A127" s="7"/>
      <c r="B127" s="7"/>
      <c r="C127" s="7"/>
      <c r="D127" s="22"/>
    </row>
    <row r="128" spans="1:4" ht="12.75">
      <c r="A128" s="7"/>
      <c r="B128" s="7"/>
      <c r="C128" s="7"/>
      <c r="D128" s="22"/>
    </row>
    <row r="129" spans="1:4" ht="12.75">
      <c r="A129" s="7"/>
      <c r="B129" s="7"/>
      <c r="C129" s="7"/>
      <c r="D129" s="22"/>
    </row>
    <row r="130" spans="1:4" ht="12.75">
      <c r="A130" s="7"/>
      <c r="B130" s="7"/>
      <c r="C130" s="7"/>
      <c r="D130" s="22"/>
    </row>
    <row r="131" spans="1:4" ht="12.75">
      <c r="A131" s="7"/>
      <c r="B131" s="7"/>
      <c r="C131" s="7"/>
      <c r="D131" s="22"/>
    </row>
    <row r="132" spans="1:4" ht="12.75">
      <c r="A132" s="7"/>
      <c r="B132" s="7"/>
      <c r="C132" s="7"/>
      <c r="D132" s="22"/>
    </row>
    <row r="133" spans="1:4" ht="12.75">
      <c r="A133" s="7"/>
      <c r="B133" s="7"/>
      <c r="C133" s="7"/>
      <c r="D133" s="22"/>
    </row>
    <row r="134" spans="1:4" ht="12.75">
      <c r="A134" s="7"/>
      <c r="B134" s="7"/>
      <c r="C134" s="7"/>
      <c r="D134" s="22"/>
    </row>
    <row r="135" spans="1:4" ht="12.75">
      <c r="A135" s="7"/>
      <c r="B135" s="7"/>
      <c r="C135" s="7"/>
      <c r="D135" s="22"/>
    </row>
    <row r="136" spans="1:4" ht="12.75">
      <c r="A136" s="7"/>
      <c r="B136" s="7"/>
      <c r="C136" s="7"/>
      <c r="D136" s="22"/>
    </row>
    <row r="137" spans="1:4" ht="12.75">
      <c r="A137" s="7"/>
      <c r="B137" s="7"/>
      <c r="C137" s="7"/>
      <c r="D137" s="22"/>
    </row>
    <row r="138" spans="1:4" ht="12.75">
      <c r="A138" s="7"/>
      <c r="B138" s="7"/>
      <c r="C138" s="7"/>
      <c r="D138" s="22"/>
    </row>
    <row r="139" spans="1:4" ht="12.75">
      <c r="A139" s="7"/>
      <c r="B139" s="7"/>
      <c r="C139" s="7"/>
      <c r="D139" s="22"/>
    </row>
    <row r="140" spans="1:4" ht="12.75">
      <c r="A140" s="7"/>
      <c r="B140" s="7"/>
      <c r="C140" s="7"/>
      <c r="D140" s="22"/>
    </row>
    <row r="141" spans="1:4" ht="12.75">
      <c r="A141" s="7"/>
      <c r="B141" s="7"/>
      <c r="C141" s="7"/>
      <c r="D141" s="22"/>
    </row>
    <row r="142" spans="1:4" ht="12.75">
      <c r="A142" s="7"/>
      <c r="B142" s="7"/>
      <c r="C142" s="7"/>
      <c r="D142" s="22"/>
    </row>
    <row r="143" spans="1:4" ht="12.75">
      <c r="A143" s="7"/>
      <c r="B143" s="7"/>
      <c r="C143" s="7"/>
      <c r="D143" s="22"/>
    </row>
    <row r="144" spans="1:4" ht="12.75">
      <c r="A144" s="7"/>
      <c r="B144" s="7"/>
      <c r="C144" s="7"/>
      <c r="D144" s="22"/>
    </row>
    <row r="145" spans="1:4" ht="12.75">
      <c r="A145" s="7"/>
      <c r="B145" s="7"/>
      <c r="C145" s="7"/>
      <c r="D145" s="22"/>
    </row>
    <row r="146" spans="1:4" ht="12.75">
      <c r="A146" s="7"/>
      <c r="B146" s="7"/>
      <c r="C146" s="7"/>
      <c r="D146" s="22"/>
    </row>
    <row r="147" spans="1:4" ht="12.75">
      <c r="A147" s="7"/>
      <c r="B147" s="7"/>
      <c r="C147" s="7"/>
      <c r="D147" s="22"/>
    </row>
    <row r="148" spans="1:4" ht="12.75">
      <c r="A148" s="7"/>
      <c r="B148" s="7"/>
      <c r="C148" s="7"/>
      <c r="D148" s="22"/>
    </row>
    <row r="149" spans="1:4" ht="12.75">
      <c r="A149" s="7"/>
      <c r="B149" s="7"/>
      <c r="C149" s="7"/>
      <c r="D149" s="22"/>
    </row>
    <row r="150" spans="1:4" ht="12.75">
      <c r="A150" s="7"/>
      <c r="B150" s="7"/>
      <c r="C150" s="7"/>
      <c r="D150" s="22"/>
    </row>
    <row r="151" spans="1:4" ht="12.75">
      <c r="A151" s="7"/>
      <c r="B151" s="7"/>
      <c r="C151" s="7"/>
      <c r="D151" s="22"/>
    </row>
    <row r="152" spans="1:4" ht="12.75">
      <c r="A152" s="7"/>
      <c r="B152" s="7"/>
      <c r="C152" s="7"/>
      <c r="D152" s="22"/>
    </row>
    <row r="153" spans="1:4" ht="12.75">
      <c r="A153" s="7"/>
      <c r="B153" s="7"/>
      <c r="C153" s="7"/>
      <c r="D153" s="22"/>
    </row>
    <row r="154" spans="1:4" ht="12.75">
      <c r="A154" s="7"/>
      <c r="B154" s="7"/>
      <c r="C154" s="7"/>
      <c r="D154" s="22"/>
    </row>
    <row r="155" spans="1:4" ht="12.75">
      <c r="A155" s="7"/>
      <c r="B155" s="7"/>
      <c r="C155" s="7"/>
      <c r="D155" s="22"/>
    </row>
    <row r="156" spans="1:4" ht="12.75">
      <c r="A156" s="7"/>
      <c r="B156" s="7"/>
      <c r="C156" s="7"/>
      <c r="D156" s="22"/>
    </row>
    <row r="157" spans="1:4" ht="12.75">
      <c r="A157" s="7"/>
      <c r="B157" s="7"/>
      <c r="C157" s="7"/>
      <c r="D157" s="22"/>
    </row>
    <row r="158" spans="1:4" ht="12.75">
      <c r="A158" s="7"/>
      <c r="B158" s="7"/>
      <c r="C158" s="7"/>
      <c r="D158" s="22"/>
    </row>
    <row r="159" spans="1:4" ht="12.75">
      <c r="A159" s="7"/>
      <c r="B159" s="7"/>
      <c r="C159" s="7"/>
      <c r="D159" s="22"/>
    </row>
    <row r="160" spans="1:4" ht="12.75">
      <c r="A160" s="7"/>
      <c r="B160" s="7"/>
      <c r="C160" s="7"/>
      <c r="D160" s="22"/>
    </row>
    <row r="161" spans="1:4" ht="12.75">
      <c r="A161" s="7"/>
      <c r="B161" s="7"/>
      <c r="C161" s="7"/>
      <c r="D161" s="22"/>
    </row>
    <row r="162" spans="1:4" ht="12.75">
      <c r="A162" s="7"/>
      <c r="B162" s="7"/>
      <c r="C162" s="7"/>
      <c r="D162" s="22"/>
    </row>
    <row r="163" spans="1:4" ht="12.75">
      <c r="A163" s="7"/>
      <c r="B163" s="7"/>
      <c r="C163" s="7"/>
      <c r="D163" s="22"/>
    </row>
    <row r="164" spans="1:4" ht="12.75">
      <c r="A164" s="7"/>
      <c r="B164" s="7"/>
      <c r="C164" s="7"/>
      <c r="D164" s="22"/>
    </row>
    <row r="165" spans="1:4" ht="12.75">
      <c r="A165" s="7"/>
      <c r="B165" s="7"/>
      <c r="C165" s="7"/>
      <c r="D165" s="22"/>
    </row>
    <row r="166" spans="1:4" ht="12.75">
      <c r="A166" s="7"/>
      <c r="B166" s="7"/>
      <c r="C166" s="7"/>
      <c r="D166" s="22"/>
    </row>
    <row r="167" spans="1:4" ht="12.75">
      <c r="A167" s="7"/>
      <c r="B167" s="7"/>
      <c r="C167" s="7"/>
      <c r="D167" s="22"/>
    </row>
    <row r="168" spans="1:4" ht="12.75">
      <c r="A168" s="7"/>
      <c r="B168" s="7"/>
      <c r="C168" s="7"/>
      <c r="D168" s="22"/>
    </row>
    <row r="169" spans="1:4" ht="12.75">
      <c r="A169" s="7"/>
      <c r="B169" s="7"/>
      <c r="C169" s="7"/>
      <c r="D169" s="22"/>
    </row>
    <row r="170" spans="1:4" ht="12.75">
      <c r="A170" s="7"/>
      <c r="B170" s="7"/>
      <c r="C170" s="7"/>
      <c r="D170" s="22"/>
    </row>
    <row r="171" spans="1:4" ht="12.75">
      <c r="A171" s="7"/>
      <c r="B171" s="7"/>
      <c r="C171" s="7"/>
      <c r="D171" s="22"/>
    </row>
    <row r="172" spans="1:4" ht="12.75">
      <c r="A172" s="7"/>
      <c r="B172" s="7"/>
      <c r="C172" s="7"/>
      <c r="D172" s="22"/>
    </row>
    <row r="173" spans="1:4" ht="12.75">
      <c r="A173" s="7"/>
      <c r="B173" s="7"/>
      <c r="C173" s="7"/>
      <c r="D173" s="22"/>
    </row>
    <row r="174" spans="1:4" ht="12.75">
      <c r="A174" s="7"/>
      <c r="B174" s="7"/>
      <c r="C174" s="7"/>
      <c r="D174" s="22"/>
    </row>
    <row r="175" spans="1:4" ht="12.75">
      <c r="A175" s="7"/>
      <c r="B175" s="7"/>
      <c r="C175" s="7"/>
      <c r="D175" s="22"/>
    </row>
    <row r="176" spans="1:4" ht="12.75">
      <c r="A176" s="7"/>
      <c r="B176" s="7"/>
      <c r="C176" s="7"/>
      <c r="D176" s="22"/>
    </row>
    <row r="177" spans="1:4" ht="12.75">
      <c r="A177" s="7"/>
      <c r="B177" s="7"/>
      <c r="C177" s="7"/>
      <c r="D177" s="22"/>
    </row>
    <row r="178" spans="1:4" ht="12.75">
      <c r="A178" s="7"/>
      <c r="B178" s="7"/>
      <c r="C178" s="7"/>
      <c r="D178" s="22"/>
    </row>
    <row r="179" spans="1:4" ht="12.75">
      <c r="A179" s="7"/>
      <c r="B179" s="7"/>
      <c r="C179" s="7"/>
      <c r="D179" s="22"/>
    </row>
    <row r="180" spans="1:4" ht="12.75">
      <c r="A180" s="7"/>
      <c r="B180" s="7"/>
      <c r="C180" s="7"/>
      <c r="D180" s="22"/>
    </row>
    <row r="181" spans="1:4" ht="12.75">
      <c r="A181" s="7"/>
      <c r="B181" s="7"/>
      <c r="C181" s="7"/>
      <c r="D181" s="22"/>
    </row>
    <row r="182" spans="1:4" ht="12.75">
      <c r="A182" s="7"/>
      <c r="B182" s="7"/>
      <c r="C182" s="7"/>
      <c r="D182" s="22"/>
    </row>
    <row r="183" spans="1:4" ht="12.75">
      <c r="A183" s="7"/>
      <c r="B183" s="7"/>
      <c r="C183" s="7"/>
      <c r="D183" s="22"/>
    </row>
    <row r="184" spans="1:4" ht="12.75">
      <c r="A184" s="7"/>
      <c r="B184" s="7"/>
      <c r="C184" s="7"/>
      <c r="D184" s="22"/>
    </row>
    <row r="185" spans="1:4" ht="12.75">
      <c r="A185" s="7"/>
      <c r="B185" s="7"/>
      <c r="C185" s="7"/>
      <c r="D185" s="22"/>
    </row>
    <row r="186" spans="1:4" ht="12.75">
      <c r="A186" s="7"/>
      <c r="B186" s="7"/>
      <c r="C186" s="7"/>
      <c r="D186" s="22"/>
    </row>
    <row r="187" spans="1:4" ht="12.75">
      <c r="A187" s="7"/>
      <c r="B187" s="7"/>
      <c r="C187" s="7"/>
      <c r="D187" s="22"/>
    </row>
    <row r="188" spans="1:4" ht="12.75">
      <c r="A188" s="7"/>
      <c r="B188" s="7"/>
      <c r="C188" s="7"/>
      <c r="D188" s="22"/>
    </row>
    <row r="189" spans="1:4" ht="12.75">
      <c r="A189" s="7"/>
      <c r="B189" s="7"/>
      <c r="C189" s="7"/>
      <c r="D189" s="22"/>
    </row>
    <row r="190" spans="1:4" ht="12.75">
      <c r="A190" s="7"/>
      <c r="B190" s="7"/>
      <c r="C190" s="7"/>
      <c r="D190" s="22"/>
    </row>
    <row r="191" spans="1:4" ht="12.75">
      <c r="A191" s="7"/>
      <c r="B191" s="7"/>
      <c r="C191" s="7"/>
      <c r="D191" s="22"/>
    </row>
    <row r="192" spans="1:4" ht="12.75">
      <c r="A192" s="7"/>
      <c r="B192" s="7"/>
      <c r="C192" s="7"/>
      <c r="D192" s="22"/>
    </row>
    <row r="193" spans="1:4" ht="12.75">
      <c r="A193" s="7"/>
      <c r="B193" s="7"/>
      <c r="C193" s="7"/>
      <c r="D193" s="22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52">
      <selection activeCell="B112" sqref="B112"/>
    </sheetView>
  </sheetViews>
  <sheetFormatPr defaultColWidth="11.00390625" defaultRowHeight="12.75"/>
  <cols>
    <col min="1" max="1" width="13.00390625" style="0" customWidth="1"/>
    <col min="2" max="2" width="37.00390625" style="0" customWidth="1"/>
    <col min="3" max="3" width="20.00390625" style="0" customWidth="1"/>
  </cols>
  <sheetData>
    <row r="1" spans="1:3" ht="27.75" customHeight="1">
      <c r="A1" s="32" t="s">
        <v>211</v>
      </c>
      <c r="B1" s="33" t="s">
        <v>233</v>
      </c>
      <c r="C1" s="34" t="s">
        <v>234</v>
      </c>
    </row>
    <row r="2" spans="1:3" ht="27.75" customHeight="1">
      <c r="A2" s="62" t="s">
        <v>237</v>
      </c>
      <c r="B2" s="63"/>
      <c r="C2" s="64"/>
    </row>
    <row r="3" spans="1:3" ht="12.75">
      <c r="A3" s="48" t="s">
        <v>202</v>
      </c>
      <c r="B3" s="4" t="s">
        <v>203</v>
      </c>
      <c r="C3" s="31">
        <v>42</v>
      </c>
    </row>
    <row r="4" spans="1:3" ht="12.75">
      <c r="A4" s="48"/>
      <c r="B4" s="4" t="s">
        <v>204</v>
      </c>
      <c r="C4" s="31">
        <v>24</v>
      </c>
    </row>
    <row r="5" spans="1:3" ht="12.75">
      <c r="A5" s="48"/>
      <c r="B5" s="4" t="s">
        <v>205</v>
      </c>
      <c r="C5" s="31">
        <v>29</v>
      </c>
    </row>
    <row r="6" spans="1:3" ht="12.75">
      <c r="A6" s="48"/>
      <c r="B6" s="4" t="s">
        <v>206</v>
      </c>
      <c r="C6" s="31">
        <v>123</v>
      </c>
    </row>
    <row r="7" spans="1:3" ht="12.75">
      <c r="A7" s="48"/>
      <c r="B7" s="4" t="s">
        <v>207</v>
      </c>
      <c r="C7" s="31">
        <v>19</v>
      </c>
    </row>
    <row r="8" spans="1:3" ht="12.75">
      <c r="A8" s="48"/>
      <c r="B8" s="4" t="s">
        <v>208</v>
      </c>
      <c r="C8" s="31">
        <v>171</v>
      </c>
    </row>
    <row r="9" spans="1:3" ht="12.75">
      <c r="A9" s="48"/>
      <c r="B9" s="4" t="s">
        <v>209</v>
      </c>
      <c r="C9" s="31">
        <v>33</v>
      </c>
    </row>
    <row r="10" spans="1:3" ht="12.75">
      <c r="A10" s="48"/>
      <c r="B10" s="4" t="s">
        <v>210</v>
      </c>
      <c r="C10" s="31">
        <v>29</v>
      </c>
    </row>
    <row r="11" spans="1:3" ht="12.75">
      <c r="A11" s="48" t="s">
        <v>102</v>
      </c>
      <c r="B11" s="4" t="s">
        <v>112</v>
      </c>
      <c r="C11" s="31">
        <v>500</v>
      </c>
    </row>
    <row r="12" spans="1:3" ht="12.75">
      <c r="A12" s="48"/>
      <c r="B12" s="4" t="s">
        <v>220</v>
      </c>
      <c r="C12" s="31">
        <v>400</v>
      </c>
    </row>
    <row r="13" spans="1:3" ht="12.75">
      <c r="A13" s="48"/>
      <c r="B13" s="4" t="s">
        <v>55</v>
      </c>
      <c r="C13" s="31">
        <v>80</v>
      </c>
    </row>
    <row r="14" spans="1:3" ht="12.75">
      <c r="A14" s="48"/>
      <c r="B14" s="4" t="s">
        <v>180</v>
      </c>
      <c r="C14" s="31">
        <v>150</v>
      </c>
    </row>
    <row r="15" spans="1:3" ht="12.75">
      <c r="A15" s="48"/>
      <c r="B15" s="4" t="s">
        <v>111</v>
      </c>
      <c r="C15" s="31">
        <v>100</v>
      </c>
    </row>
    <row r="16" spans="1:3" ht="12.75">
      <c r="A16" s="48"/>
      <c r="B16" s="4" t="s">
        <v>80</v>
      </c>
      <c r="C16" s="31">
        <v>130</v>
      </c>
    </row>
    <row r="17" spans="1:3" ht="12.75">
      <c r="A17" s="48"/>
      <c r="B17" s="4" t="s">
        <v>140</v>
      </c>
      <c r="C17" s="31">
        <v>10</v>
      </c>
    </row>
    <row r="18" spans="1:3" ht="12.75">
      <c r="A18" s="48"/>
      <c r="B18" s="4" t="s">
        <v>54</v>
      </c>
      <c r="C18" s="31">
        <v>85</v>
      </c>
    </row>
    <row r="19" spans="1:3" ht="12.75">
      <c r="A19" s="48"/>
      <c r="B19" s="4" t="s">
        <v>16</v>
      </c>
      <c r="C19" s="31">
        <v>15</v>
      </c>
    </row>
    <row r="20" spans="1:3" ht="12.75">
      <c r="A20" s="49" t="s">
        <v>66</v>
      </c>
      <c r="B20" s="5" t="s">
        <v>17</v>
      </c>
      <c r="C20" s="30" t="s">
        <v>47</v>
      </c>
    </row>
    <row r="21" spans="1:3" ht="12.75" customHeight="1">
      <c r="A21" s="49"/>
      <c r="B21" s="5" t="s">
        <v>56</v>
      </c>
      <c r="C21" s="30">
        <v>15</v>
      </c>
    </row>
    <row r="22" spans="1:3" ht="12.75">
      <c r="A22" s="49"/>
      <c r="B22" s="5" t="s">
        <v>57</v>
      </c>
      <c r="C22" s="30">
        <v>35</v>
      </c>
    </row>
    <row r="23" spans="1:3" ht="12.75">
      <c r="A23" s="49"/>
      <c r="B23" s="5" t="s">
        <v>58</v>
      </c>
      <c r="C23" s="30">
        <v>60</v>
      </c>
    </row>
    <row r="24" spans="1:3" ht="12.75">
      <c r="A24" s="49"/>
      <c r="B24" s="5" t="s">
        <v>59</v>
      </c>
      <c r="C24" s="30">
        <v>50</v>
      </c>
    </row>
    <row r="25" spans="1:3" ht="12.75">
      <c r="A25" s="49"/>
      <c r="B25" s="5" t="s">
        <v>60</v>
      </c>
      <c r="C25" s="30">
        <v>40</v>
      </c>
    </row>
    <row r="26" spans="1:3" ht="12.75">
      <c r="A26" s="49"/>
      <c r="B26" s="5" t="s">
        <v>61</v>
      </c>
      <c r="C26" s="30">
        <v>30</v>
      </c>
    </row>
    <row r="27" spans="1:3" ht="12.75">
      <c r="A27" s="49"/>
      <c r="B27" s="5" t="s">
        <v>62</v>
      </c>
      <c r="C27" s="30">
        <v>40</v>
      </c>
    </row>
    <row r="28" spans="1:3" ht="12.75">
      <c r="A28" s="49"/>
      <c r="B28" s="5" t="s">
        <v>63</v>
      </c>
      <c r="C28" s="30">
        <v>60</v>
      </c>
    </row>
    <row r="29" spans="1:3" ht="12.75">
      <c r="A29" s="49"/>
      <c r="B29" s="5" t="s">
        <v>64</v>
      </c>
      <c r="C29" s="30">
        <v>25</v>
      </c>
    </row>
    <row r="30" spans="1:3" ht="12.75">
      <c r="A30" s="49" t="s">
        <v>94</v>
      </c>
      <c r="B30" s="5" t="s">
        <v>75</v>
      </c>
      <c r="C30" s="30">
        <v>180</v>
      </c>
    </row>
    <row r="31" spans="1:3" ht="12.75">
      <c r="A31" s="49"/>
      <c r="B31" s="5" t="s">
        <v>76</v>
      </c>
      <c r="C31" s="30">
        <v>168</v>
      </c>
    </row>
    <row r="32" spans="1:3" ht="12.75">
      <c r="A32" s="49"/>
      <c r="B32" s="5" t="s">
        <v>77</v>
      </c>
      <c r="C32" s="30">
        <v>1121</v>
      </c>
    </row>
    <row r="33" spans="1:3" ht="12.75">
      <c r="A33" s="49"/>
      <c r="B33" s="5" t="s">
        <v>156</v>
      </c>
      <c r="C33" s="30">
        <v>215</v>
      </c>
    </row>
    <row r="34" spans="1:3" ht="12.75">
      <c r="A34" s="49"/>
      <c r="B34" s="5" t="s">
        <v>133</v>
      </c>
      <c r="C34" s="30">
        <v>150</v>
      </c>
    </row>
    <row r="35" spans="1:3" ht="12.75">
      <c r="A35" s="48" t="s">
        <v>108</v>
      </c>
      <c r="B35" s="4" t="s">
        <v>43</v>
      </c>
      <c r="C35" s="31">
        <v>250</v>
      </c>
    </row>
    <row r="36" spans="1:3" ht="12.75">
      <c r="A36" s="48"/>
      <c r="B36" s="4" t="s">
        <v>42</v>
      </c>
      <c r="C36" s="31">
        <v>34</v>
      </c>
    </row>
    <row r="37" spans="1:3" ht="12.75">
      <c r="A37" s="48"/>
      <c r="B37" s="4" t="s">
        <v>190</v>
      </c>
      <c r="C37" s="31">
        <v>15</v>
      </c>
    </row>
    <row r="38" spans="1:3" ht="12.75">
      <c r="A38" s="49" t="s">
        <v>103</v>
      </c>
      <c r="B38" s="10" t="s">
        <v>21</v>
      </c>
      <c r="C38" s="35">
        <v>1268</v>
      </c>
    </row>
    <row r="39" spans="1:3" ht="12.75">
      <c r="A39" s="49"/>
      <c r="B39" s="5" t="s">
        <v>19</v>
      </c>
      <c r="C39" s="35">
        <v>1751</v>
      </c>
    </row>
    <row r="40" spans="1:3" ht="12.75">
      <c r="A40" s="49"/>
      <c r="B40" s="5" t="s">
        <v>130</v>
      </c>
      <c r="C40" s="36">
        <v>750</v>
      </c>
    </row>
    <row r="41" spans="1:3" ht="12.75">
      <c r="A41" s="49"/>
      <c r="B41" s="5" t="s">
        <v>129</v>
      </c>
      <c r="C41" s="35">
        <v>179</v>
      </c>
    </row>
    <row r="42" spans="1:3" ht="12.75">
      <c r="A42" s="48" t="s">
        <v>18</v>
      </c>
      <c r="B42" s="4" t="s">
        <v>20</v>
      </c>
      <c r="C42" s="31">
        <v>500</v>
      </c>
    </row>
    <row r="43" spans="1:3" ht="12.75">
      <c r="A43" s="48"/>
      <c r="B43" s="4" t="s">
        <v>19</v>
      </c>
      <c r="C43" s="31">
        <v>1300</v>
      </c>
    </row>
    <row r="44" spans="1:3" ht="12.75">
      <c r="A44" s="48"/>
      <c r="B44" s="4" t="s">
        <v>130</v>
      </c>
      <c r="C44" s="31">
        <v>600</v>
      </c>
    </row>
    <row r="45" spans="1:3" ht="12.75">
      <c r="A45" s="39" t="s">
        <v>131</v>
      </c>
      <c r="B45" s="5" t="s">
        <v>132</v>
      </c>
      <c r="C45" s="30">
        <v>2700</v>
      </c>
    </row>
    <row r="46" spans="1:3" ht="12.75">
      <c r="A46" s="48" t="s">
        <v>104</v>
      </c>
      <c r="B46" s="4" t="s">
        <v>225</v>
      </c>
      <c r="C46" s="31">
        <v>1.5</v>
      </c>
    </row>
    <row r="47" spans="1:3" ht="12.75">
      <c r="A47" s="48"/>
      <c r="B47" s="4" t="s">
        <v>226</v>
      </c>
      <c r="C47" s="31">
        <v>3</v>
      </c>
    </row>
    <row r="48" spans="1:3" ht="12.75">
      <c r="A48" s="48"/>
      <c r="B48" s="4" t="s">
        <v>164</v>
      </c>
      <c r="C48" s="31">
        <v>2</v>
      </c>
    </row>
    <row r="49" spans="1:3" ht="12.75">
      <c r="A49" s="48"/>
      <c r="B49" s="4" t="s">
        <v>227</v>
      </c>
      <c r="C49" s="31">
        <v>2.5</v>
      </c>
    </row>
    <row r="50" spans="1:3" ht="12.75">
      <c r="A50" s="48"/>
      <c r="B50" s="4" t="s">
        <v>230</v>
      </c>
      <c r="C50" s="31">
        <v>4</v>
      </c>
    </row>
    <row r="51" spans="1:3" ht="12.75">
      <c r="A51" s="48"/>
      <c r="B51" s="4" t="s">
        <v>231</v>
      </c>
      <c r="C51" s="31">
        <v>1</v>
      </c>
    </row>
    <row r="52" spans="1:3" ht="12.75">
      <c r="A52" s="48"/>
      <c r="B52" s="4" t="s">
        <v>229</v>
      </c>
      <c r="C52" s="31">
        <v>1</v>
      </c>
    </row>
    <row r="53" spans="1:3" ht="12.75">
      <c r="A53" s="48"/>
      <c r="B53" s="4" t="s">
        <v>232</v>
      </c>
      <c r="C53" s="31">
        <v>3</v>
      </c>
    </row>
    <row r="54" spans="1:3" ht="12.75">
      <c r="A54" s="48"/>
      <c r="B54" s="4" t="s">
        <v>228</v>
      </c>
      <c r="C54" s="31">
        <v>14.95</v>
      </c>
    </row>
    <row r="55" spans="1:3" ht="12.75">
      <c r="A55" s="49" t="s">
        <v>105</v>
      </c>
      <c r="B55" s="5" t="s">
        <v>144</v>
      </c>
      <c r="C55" s="30">
        <v>20</v>
      </c>
    </row>
    <row r="56" spans="1:3" ht="12.75">
      <c r="A56" s="49"/>
      <c r="B56" s="5" t="s">
        <v>149</v>
      </c>
      <c r="C56" s="30" t="s">
        <v>47</v>
      </c>
    </row>
    <row r="57" spans="1:3" ht="12.75">
      <c r="A57" s="49"/>
      <c r="B57" s="5" t="s">
        <v>143</v>
      </c>
      <c r="C57" s="30" t="s">
        <v>47</v>
      </c>
    </row>
    <row r="58" spans="1:3" ht="12.75">
      <c r="A58" s="49"/>
      <c r="B58" s="5" t="s">
        <v>185</v>
      </c>
      <c r="C58" s="30" t="s">
        <v>47</v>
      </c>
    </row>
    <row r="59" spans="1:3" ht="12.75">
      <c r="A59" s="49"/>
      <c r="B59" s="5" t="s">
        <v>186</v>
      </c>
      <c r="C59" s="30" t="s">
        <v>47</v>
      </c>
    </row>
    <row r="60" spans="1:3" ht="12.75">
      <c r="A60" s="49"/>
      <c r="B60" s="5" t="s">
        <v>187</v>
      </c>
      <c r="C60" s="30" t="s">
        <v>138</v>
      </c>
    </row>
    <row r="61" spans="1:3" ht="12.75">
      <c r="A61" s="49"/>
      <c r="B61" s="5" t="s">
        <v>97</v>
      </c>
      <c r="C61" s="30">
        <v>20</v>
      </c>
    </row>
    <row r="62" spans="1:3" ht="12.75">
      <c r="A62" s="49"/>
      <c r="B62" s="5" t="s">
        <v>0</v>
      </c>
      <c r="C62" s="30">
        <v>80</v>
      </c>
    </row>
    <row r="63" spans="1:3" ht="12.75">
      <c r="A63" s="49"/>
      <c r="B63" s="5" t="s">
        <v>1</v>
      </c>
      <c r="C63" s="30" t="s">
        <v>47</v>
      </c>
    </row>
    <row r="64" spans="1:3" ht="12.75">
      <c r="A64" s="49"/>
      <c r="B64" s="5" t="s">
        <v>2</v>
      </c>
      <c r="C64" s="30" t="s">
        <v>142</v>
      </c>
    </row>
    <row r="65" spans="1:3" ht="12.75">
      <c r="A65" s="48" t="s">
        <v>106</v>
      </c>
      <c r="B65" s="4" t="s">
        <v>146</v>
      </c>
      <c r="C65" s="31">
        <v>600</v>
      </c>
    </row>
    <row r="66" spans="1:3" ht="12.75">
      <c r="A66" s="65"/>
      <c r="B66" s="4" t="s">
        <v>145</v>
      </c>
      <c r="C66" s="31">
        <v>1500</v>
      </c>
    </row>
    <row r="67" spans="1:3" ht="12.75">
      <c r="A67" s="66" t="s">
        <v>107</v>
      </c>
      <c r="B67" s="5" t="s">
        <v>24</v>
      </c>
      <c r="C67" s="30">
        <f>60*40</f>
        <v>2400</v>
      </c>
    </row>
    <row r="68" spans="1:3" ht="12.75">
      <c r="A68" s="66"/>
      <c r="B68" s="5" t="s">
        <v>124</v>
      </c>
      <c r="C68" s="30">
        <f>45*30</f>
        <v>1350</v>
      </c>
    </row>
    <row r="69" spans="1:3" ht="12.75">
      <c r="A69" s="66"/>
      <c r="B69" s="5" t="s">
        <v>25</v>
      </c>
      <c r="C69" s="30">
        <f>60*25</f>
        <v>1500</v>
      </c>
    </row>
    <row r="70" spans="1:3" ht="12.75">
      <c r="A70" s="66"/>
      <c r="B70" s="5" t="s">
        <v>125</v>
      </c>
      <c r="C70" s="30">
        <f>90*25</f>
        <v>2250</v>
      </c>
    </row>
    <row r="71" spans="1:3" ht="12.75">
      <c r="A71" s="66"/>
      <c r="B71" s="5" t="s">
        <v>126</v>
      </c>
      <c r="C71" s="30">
        <f>45*30</f>
        <v>1350</v>
      </c>
    </row>
    <row r="72" spans="1:3" ht="12.75">
      <c r="A72" s="66"/>
      <c r="B72" s="5" t="s">
        <v>127</v>
      </c>
      <c r="C72" s="30">
        <f>45*40</f>
        <v>1800</v>
      </c>
    </row>
    <row r="73" spans="1:3" ht="13.5" thickBot="1">
      <c r="A73" s="67"/>
      <c r="B73" s="25" t="s">
        <v>128</v>
      </c>
      <c r="C73" s="37">
        <f>SUM(C67:C72)</f>
        <v>10650</v>
      </c>
    </row>
    <row r="74" spans="1:3" ht="25.5" customHeight="1" thickBot="1">
      <c r="A74" s="53" t="s">
        <v>98</v>
      </c>
      <c r="B74" s="54"/>
      <c r="C74" s="38">
        <f>SUM(C73,C66,C65,C61,C62,C55,C21:C54,C3:C19)</f>
        <v>26378.95</v>
      </c>
    </row>
    <row r="75" spans="1:3" ht="13.5" thickBot="1">
      <c r="A75" s="28"/>
      <c r="B75" s="29"/>
      <c r="C75" s="26"/>
    </row>
    <row r="76" spans="1:3" ht="12.75">
      <c r="A76" s="59" t="s">
        <v>238</v>
      </c>
      <c r="B76" s="60"/>
      <c r="C76" s="61"/>
    </row>
    <row r="77" spans="1:3" ht="12.75">
      <c r="A77" s="40"/>
      <c r="B77" s="5"/>
      <c r="C77" s="30"/>
    </row>
    <row r="78" spans="1:3" ht="12.75">
      <c r="A78" s="48" t="s">
        <v>67</v>
      </c>
      <c r="B78" s="4" t="s">
        <v>68</v>
      </c>
      <c r="C78" s="31">
        <v>1799</v>
      </c>
    </row>
    <row r="79" spans="1:3" ht="12.75">
      <c r="A79" s="48"/>
      <c r="B79" s="4" t="s">
        <v>69</v>
      </c>
      <c r="C79" s="31">
        <v>250</v>
      </c>
    </row>
    <row r="80" spans="1:3" ht="12.75">
      <c r="A80" s="48"/>
      <c r="B80" s="4" t="s">
        <v>70</v>
      </c>
      <c r="C80" s="31">
        <f>2*35</f>
        <v>70</v>
      </c>
    </row>
    <row r="81" spans="1:3" ht="12.75">
      <c r="A81" s="48"/>
      <c r="B81" s="4" t="s">
        <v>73</v>
      </c>
      <c r="C81" s="31">
        <v>349</v>
      </c>
    </row>
    <row r="82" spans="1:3" ht="12.75">
      <c r="A82" s="48"/>
      <c r="B82" s="4" t="s">
        <v>71</v>
      </c>
      <c r="C82" s="31">
        <v>150</v>
      </c>
    </row>
    <row r="83" spans="1:3" ht="12.75">
      <c r="A83" s="48"/>
      <c r="B83" s="4" t="s">
        <v>72</v>
      </c>
      <c r="C83" s="31" t="s">
        <v>47</v>
      </c>
    </row>
    <row r="84" spans="1:3" ht="12.75">
      <c r="A84" s="48"/>
      <c r="B84" s="4" t="s">
        <v>74</v>
      </c>
      <c r="C84" s="31">
        <v>15</v>
      </c>
    </row>
    <row r="85" spans="1:3" ht="12.75">
      <c r="A85" s="48"/>
      <c r="B85" s="4" t="s">
        <v>141</v>
      </c>
      <c r="C85" s="31" t="s">
        <v>47</v>
      </c>
    </row>
    <row r="86" spans="1:3" ht="12.75">
      <c r="A86" s="48"/>
      <c r="B86" s="4" t="s">
        <v>22</v>
      </c>
      <c r="C86" s="31" t="s">
        <v>47</v>
      </c>
    </row>
    <row r="87" spans="1:3" ht="12.75">
      <c r="A87" s="48"/>
      <c r="B87" s="4" t="s">
        <v>23</v>
      </c>
      <c r="C87" s="31">
        <v>20</v>
      </c>
    </row>
    <row r="88" spans="1:3" ht="12.75">
      <c r="A88" s="49" t="s">
        <v>109</v>
      </c>
      <c r="B88" s="5" t="s">
        <v>216</v>
      </c>
      <c r="C88" s="30" t="s">
        <v>47</v>
      </c>
    </row>
    <row r="89" spans="1:3" ht="12.75">
      <c r="A89" s="49"/>
      <c r="B89" s="5" t="s">
        <v>134</v>
      </c>
      <c r="C89" s="30">
        <v>4</v>
      </c>
    </row>
    <row r="90" spans="1:3" ht="12.75">
      <c r="A90" s="49"/>
      <c r="B90" s="5" t="s">
        <v>135</v>
      </c>
      <c r="C90" s="30">
        <v>3</v>
      </c>
    </row>
    <row r="91" spans="1:3" ht="12.75">
      <c r="A91" s="49"/>
      <c r="B91" s="5" t="s">
        <v>136</v>
      </c>
      <c r="C91" s="30" t="s">
        <v>47</v>
      </c>
    </row>
    <row r="92" spans="1:3" ht="12.75">
      <c r="A92" s="49"/>
      <c r="B92" s="5" t="s">
        <v>137</v>
      </c>
      <c r="C92" s="30" t="s">
        <v>138</v>
      </c>
    </row>
    <row r="93" spans="1:3" ht="12.75">
      <c r="A93" s="49"/>
      <c r="B93" s="5" t="s">
        <v>53</v>
      </c>
      <c r="C93" s="30">
        <v>3</v>
      </c>
    </row>
    <row r="94" spans="1:3" ht="12.75">
      <c r="A94" s="49"/>
      <c r="B94" s="50" t="s">
        <v>139</v>
      </c>
      <c r="C94" s="51"/>
    </row>
    <row r="95" spans="1:3" ht="12.75">
      <c r="A95" s="49"/>
      <c r="B95" s="52"/>
      <c r="C95" s="51"/>
    </row>
    <row r="96" spans="1:3" ht="0.75" customHeight="1" thickBot="1">
      <c r="A96" s="49"/>
      <c r="B96" s="52"/>
      <c r="C96" s="51"/>
    </row>
    <row r="97" spans="1:3" ht="12.75">
      <c r="A97" s="57" t="s">
        <v>235</v>
      </c>
      <c r="B97" s="44" t="s">
        <v>78</v>
      </c>
      <c r="C97" s="45">
        <v>82</v>
      </c>
    </row>
    <row r="98" spans="1:3" ht="12.75">
      <c r="A98" s="48"/>
      <c r="B98" s="4" t="s">
        <v>162</v>
      </c>
      <c r="C98" s="31">
        <v>239</v>
      </c>
    </row>
    <row r="99" spans="1:3" ht="12.75">
      <c r="A99" s="48"/>
      <c r="B99" s="4" t="s">
        <v>44</v>
      </c>
      <c r="C99" s="31">
        <v>30</v>
      </c>
    </row>
    <row r="100" spans="1:3" ht="12.75">
      <c r="A100" s="48"/>
      <c r="B100" s="4" t="s">
        <v>45</v>
      </c>
      <c r="C100" s="31" t="s">
        <v>47</v>
      </c>
    </row>
    <row r="101" spans="1:3" ht="12.75">
      <c r="A101" s="48"/>
      <c r="B101" s="4" t="s">
        <v>46</v>
      </c>
      <c r="C101" s="31" t="s">
        <v>47</v>
      </c>
    </row>
    <row r="102" spans="1:3" ht="13.5" thickBot="1">
      <c r="A102" s="58"/>
      <c r="B102" s="46" t="s">
        <v>147</v>
      </c>
      <c r="C102" s="47" t="s">
        <v>236</v>
      </c>
    </row>
    <row r="103" spans="1:3" s="27" customFormat="1" ht="24.75" customHeight="1" thickBot="1">
      <c r="A103" s="53" t="s">
        <v>98</v>
      </c>
      <c r="B103" s="54"/>
      <c r="C103" s="38">
        <f>SUM(C97:C99,C93,C89,C90,C87,C84,C78:C82)</f>
        <v>3014</v>
      </c>
    </row>
    <row r="104" spans="1:3" s="27" customFormat="1" ht="13.5" thickBot="1">
      <c r="A104" s="28"/>
      <c r="B104" s="29"/>
      <c r="C104" s="26"/>
    </row>
    <row r="105" spans="1:3" ht="12.75">
      <c r="A105" s="59" t="s">
        <v>99</v>
      </c>
      <c r="B105" s="60"/>
      <c r="C105" s="61"/>
    </row>
    <row r="106" spans="1:3" ht="27" thickBot="1">
      <c r="A106" s="41" t="s">
        <v>100</v>
      </c>
      <c r="B106" s="42" t="s">
        <v>65</v>
      </c>
      <c r="C106" s="37">
        <v>6000</v>
      </c>
    </row>
    <row r="107" spans="1:3" ht="21" customHeight="1" thickBot="1">
      <c r="A107" s="55" t="s">
        <v>101</v>
      </c>
      <c r="B107" s="56"/>
      <c r="C107" s="43">
        <f>SUM(C106)</f>
        <v>6000</v>
      </c>
    </row>
  </sheetData>
  <sheetProtection/>
  <mergeCells count="21">
    <mergeCell ref="A103:B103"/>
    <mergeCell ref="A107:B107"/>
    <mergeCell ref="A97:A102"/>
    <mergeCell ref="A76:C76"/>
    <mergeCell ref="A2:C2"/>
    <mergeCell ref="A74:B74"/>
    <mergeCell ref="A105:C105"/>
    <mergeCell ref="A3:A10"/>
    <mergeCell ref="A88:A96"/>
    <mergeCell ref="A55:A64"/>
    <mergeCell ref="A65:A66"/>
    <mergeCell ref="A42:A44"/>
    <mergeCell ref="A78:A87"/>
    <mergeCell ref="A67:A73"/>
    <mergeCell ref="A38:A41"/>
    <mergeCell ref="A30:A34"/>
    <mergeCell ref="A11:A19"/>
    <mergeCell ref="A20:A29"/>
    <mergeCell ref="A46:A54"/>
    <mergeCell ref="A35:A37"/>
    <mergeCell ref="B94:C9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Zetoune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ZEKIAN</dc:creator>
  <cp:keywords/>
  <dc:description/>
  <cp:lastModifiedBy>Antranik ZEKIAN</cp:lastModifiedBy>
  <cp:lastPrinted>2011-11-16T02:12:12Z</cp:lastPrinted>
  <dcterms:created xsi:type="dcterms:W3CDTF">2010-04-08T23:43:26Z</dcterms:created>
  <dcterms:modified xsi:type="dcterms:W3CDTF">2011-11-16T02:12:30Z</dcterms:modified>
  <cp:category/>
  <cp:version/>
  <cp:contentType/>
  <cp:contentStatus/>
</cp:coreProperties>
</file>